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77" activeTab="2"/>
  </bookViews>
  <sheets>
    <sheet name="表紙" sheetId="1" r:id="rId1"/>
    <sheet name="駐車券" sheetId="2" r:id="rId2"/>
    <sheet name="初期２" sheetId="3" r:id="rId3"/>
    <sheet name="初期１" sheetId="4" r:id="rId4"/>
    <sheet name="団体用男子" sheetId="5" r:id="rId5"/>
    <sheet name="団体用女子" sheetId="6" r:id="rId6"/>
    <sheet name="個人用男子" sheetId="7" r:id="rId7"/>
    <sheet name="個人用女子" sheetId="8" r:id="rId8"/>
    <sheet name="申込書 (女子)" sheetId="9" r:id="rId9"/>
    <sheet name="申込書(男子)" sheetId="10" r:id="rId10"/>
    <sheet name="男子集約表" sheetId="11" r:id="rId11"/>
    <sheet name="女子集約表" sheetId="12" r:id="rId12"/>
    <sheet name="学校リスト" sheetId="13" r:id="rId13"/>
    <sheet name="Sheet1" sheetId="14" r:id="rId14"/>
  </sheets>
  <definedNames>
    <definedName name="_xlnm.Print_Area" localSheetId="12">'学校リスト'!$K$1:$AK$17</definedName>
    <definedName name="_xlnm.Print_Area" localSheetId="7">'個人用女子'!$B$1:$L$35</definedName>
    <definedName name="_xlnm.Print_Area" localSheetId="6">'個人用男子'!$B$1:$P$25</definedName>
    <definedName name="_xlnm.Print_Area" localSheetId="8">'申込書 (女子)'!$B$2:$AB$30</definedName>
    <definedName name="_xlnm.Print_Area" localSheetId="9">'申込書(男子)'!$B$2:$AB$31</definedName>
    <definedName name="_xlnm.Print_Area" localSheetId="10">'男子集約表'!$C$4:$S$58</definedName>
    <definedName name="_xlnm.Print_Area" localSheetId="1">'駐車券'!$C$4:$Q$12</definedName>
    <definedName name="クラブ">'学校リスト'!$M$17:$O$17</definedName>
    <definedName name="安中">'学校リスト'!$M$13:$R$13</definedName>
    <definedName name="伊勢崎佐波">'学校リスト'!$M$6:$Z$6</definedName>
    <definedName name="館林">'学校リスト'!$M$9:$Q$9</definedName>
    <definedName name="桐生みどり">'学校リスト'!$M$5:$Z$5</definedName>
    <definedName name="郡市名">'学校リスト'!$L$3:$L$16</definedName>
    <definedName name="郡市名２">'学校リスト'!$L$3:$L$17</definedName>
    <definedName name="吾妻">'学校リスト'!$M$14:$U$14</definedName>
    <definedName name="高崎">'学校リスト'!$M$4:$AK$4</definedName>
    <definedName name="渋川北群">'学校リスト'!$M$10:$X$10</definedName>
    <definedName name="沼田">'学校リスト'!$M$8:$T$8</definedName>
    <definedName name="前橋">'学校リスト'!$M$3:$AG$3</definedName>
    <definedName name="太田">'学校リスト'!$M$7:$AC$7</definedName>
    <definedName name="藤岡多野">'学校リスト'!$M$11:$R$11</definedName>
    <definedName name="富岡甘楽">'学校リスト'!$M$12:$T$12</definedName>
    <definedName name="邑楽">'学校リスト'!$M$16:$T$16</definedName>
    <definedName name="利根">'学校リスト'!$M$15:$R$15</definedName>
  </definedNames>
  <calcPr fullCalcOnLoad="1"/>
</workbook>
</file>

<file path=xl/sharedStrings.xml><?xml version="1.0" encoding="utf-8"?>
<sst xmlns="http://schemas.openxmlformats.org/spreadsheetml/2006/main" count="1635" uniqueCount="890">
  <si>
    <t>表紙へ戻る</t>
  </si>
  <si>
    <t>学校名</t>
  </si>
  <si>
    <t>校長名</t>
  </si>
  <si>
    <t>郡市順位</t>
  </si>
  <si>
    <t>該当の項目をクリックしてください</t>
  </si>
  <si>
    <t>初期登録用シート</t>
  </si>
  <si>
    <t>→</t>
  </si>
  <si>
    <t>男子部監督さんの御名前は？</t>
  </si>
  <si>
    <t>女子部監督さんの御名前は？</t>
  </si>
  <si>
    <t>まず最初に、このシートへの入力をお願いします。</t>
  </si>
  <si>
    <t>郡市委員長さんは、まずこの画面の入力をお願いします。</t>
  </si>
  <si>
    <t>郡市名は？</t>
  </si>
  <si>
    <t>委員長さんの御名前は？</t>
  </si>
  <si>
    <t>委員長さんの学校名は？</t>
  </si>
  <si>
    <t>委員長さんの緊急連絡先は？</t>
  </si>
  <si>
    <t>年度</t>
  </si>
  <si>
    <t>郡市委員長先生</t>
  </si>
  <si>
    <t>お問い合わせ等は下記へお願いします。</t>
  </si>
  <si>
    <t>各学校の顧問の先生</t>
  </si>
  <si>
    <t>各校申込書ならびに郡市委員長集約表入力ファイル</t>
  </si>
  <si>
    <t>駐車券</t>
  </si>
  <si>
    <t>※　この駐車票は駐車場の整理をするもので必ず駐車できる券とは違います。</t>
  </si>
  <si>
    <t>※　会場の駐車場に入るときから帰って出るまで必ずダッシュボードなど
      見えるところに掲示しておいてください。</t>
  </si>
  <si>
    <t>コーチ名</t>
  </si>
  <si>
    <t>男子部コーチさんの御名前は？</t>
  </si>
  <si>
    <t>女子部コーチさんの御名前は？</t>
  </si>
  <si>
    <t>地区名</t>
  </si>
  <si>
    <t>ペア２</t>
  </si>
  <si>
    <t>中学名</t>
  </si>
  <si>
    <t>監督名</t>
  </si>
  <si>
    <t>名字</t>
  </si>
  <si>
    <t>名前</t>
  </si>
  <si>
    <t>中学校は入れないでください</t>
  </si>
  <si>
    <t>名字と名前の間に全角スペースを１つ入れてください。</t>
  </si>
  <si>
    <t>（例）</t>
  </si>
  <si>
    <t>前橋</t>
  </si>
  <si>
    <t>原田</t>
  </si>
  <si>
    <t>佳幸</t>
  </si>
  <si>
    <t>ペア１</t>
  </si>
  <si>
    <r>
      <t xml:space="preserve">学年
</t>
    </r>
    <r>
      <rPr>
        <sz val="8"/>
        <rFont val="ＭＳ Ｐゴシック"/>
        <family val="3"/>
      </rPr>
      <t>（半角数字で）</t>
    </r>
  </si>
  <si>
    <t>石井</t>
  </si>
  <si>
    <t>幹人</t>
  </si>
  <si>
    <t>番号</t>
  </si>
  <si>
    <t>入力上の注意事項について（必ずお読みいただいてから、入力をお願いします。）</t>
  </si>
  <si>
    <t>③　学年は半角数字で入力してください。</t>
  </si>
  <si>
    <t>原田　佳幸</t>
  </si>
  <si>
    <t>団体１ペア</t>
  </si>
  <si>
    <t>団体２ペア</t>
  </si>
  <si>
    <t>団体３ペア</t>
  </si>
  <si>
    <t>団体４ペア</t>
  </si>
  <si>
    <t>中学校名・監督名・コーチ名入力欄：ペアを入れると自動的に横に中学校名等が入ります→</t>
  </si>
  <si>
    <t>茂野　勇</t>
  </si>
  <si>
    <t>電話番号</t>
  </si>
  <si>
    <t>団体用標記</t>
  </si>
  <si>
    <t>個人用標記</t>
  </si>
  <si>
    <t>FAX番号</t>
  </si>
  <si>
    <t>共愛中学校</t>
  </si>
  <si>
    <t>新島学園</t>
  </si>
  <si>
    <t>前橋市立第一中学校</t>
  </si>
  <si>
    <t>027-224-7731</t>
  </si>
  <si>
    <t>027-224-7730</t>
  </si>
  <si>
    <t>027-231-3575</t>
  </si>
  <si>
    <t>027-231-3729</t>
  </si>
  <si>
    <t>前橋市立第三中学校</t>
  </si>
  <si>
    <t>027-231-1405</t>
  </si>
  <si>
    <t>027-231-1408</t>
  </si>
  <si>
    <t>前橋市立第五中学校</t>
  </si>
  <si>
    <t>027-221-5975</t>
  </si>
  <si>
    <t>027-221-5851</t>
  </si>
  <si>
    <t>前橋市立第六中学校</t>
  </si>
  <si>
    <t>027-251-6661</t>
  </si>
  <si>
    <t>027-251-6674</t>
  </si>
  <si>
    <t>前橋市立第七中学校</t>
  </si>
  <si>
    <t>027-265-0946</t>
  </si>
  <si>
    <t>027-265-0813</t>
  </si>
  <si>
    <t>前橋市立桂萱中学校</t>
  </si>
  <si>
    <t>027-231-3066</t>
  </si>
  <si>
    <t>027-231-3096</t>
  </si>
  <si>
    <t>前橋市立芳賀中学校</t>
  </si>
  <si>
    <t>027-269-5829</t>
  </si>
  <si>
    <t>027-269-5819</t>
  </si>
  <si>
    <t>前橋市立元総社中学校</t>
  </si>
  <si>
    <t>027-253-5481</t>
  </si>
  <si>
    <t>027-253-5492</t>
  </si>
  <si>
    <t>前橋市立東中学校</t>
  </si>
  <si>
    <t>027-251-5491</t>
  </si>
  <si>
    <t>027-251-5497</t>
  </si>
  <si>
    <t>前橋市立南橘中学校</t>
  </si>
  <si>
    <t>027-231-5351</t>
  </si>
  <si>
    <t>027-231-5359</t>
  </si>
  <si>
    <t>前橋市立木瀬中学校</t>
  </si>
  <si>
    <t>027-266-0069</t>
  </si>
  <si>
    <t>027-266-0094</t>
  </si>
  <si>
    <t>前橋市立荒砥中学校</t>
  </si>
  <si>
    <t>027-268-2004</t>
  </si>
  <si>
    <t>027-268-2139</t>
  </si>
  <si>
    <t>027-265-1941</t>
  </si>
  <si>
    <t>027-265-1944</t>
  </si>
  <si>
    <t>前橋市立鎌倉中学校</t>
  </si>
  <si>
    <t>027-234-5757</t>
  </si>
  <si>
    <t>027-234-5841</t>
  </si>
  <si>
    <t>前橋市立箱田中学校</t>
  </si>
  <si>
    <t>027-252-5711</t>
  </si>
  <si>
    <t>027-231-4651</t>
  </si>
  <si>
    <t>027-231-3164</t>
  </si>
  <si>
    <t>027-267-1000</t>
  </si>
  <si>
    <t>027-267-1001</t>
  </si>
  <si>
    <t>前橋市立大胡中学校</t>
  </si>
  <si>
    <t>027-283-2004</t>
  </si>
  <si>
    <t>027-283-2115</t>
  </si>
  <si>
    <t>前橋市立宮城中学校</t>
  </si>
  <si>
    <t>027-283-2326</t>
  </si>
  <si>
    <t>027-283-1862</t>
  </si>
  <si>
    <t>前橋市立粕川中学校</t>
  </si>
  <si>
    <t>027-285-2027</t>
  </si>
  <si>
    <t>027-230-6067</t>
  </si>
  <si>
    <t>前橋市立富士見中学校</t>
  </si>
  <si>
    <t>027-288-2620</t>
  </si>
  <si>
    <t>027-288-2621</t>
  </si>
  <si>
    <t>高崎市立第一中学校</t>
  </si>
  <si>
    <t>027-322-5395</t>
  </si>
  <si>
    <t>027-328-2267</t>
  </si>
  <si>
    <t>高崎市立高松中学校</t>
  </si>
  <si>
    <t>027-322-3853</t>
  </si>
  <si>
    <t>027-328-2269</t>
  </si>
  <si>
    <t>高崎市立並榎中学校</t>
  </si>
  <si>
    <t>027-361-8419</t>
  </si>
  <si>
    <t>027-364-0884</t>
  </si>
  <si>
    <t>高崎市立豊岡中学校</t>
  </si>
  <si>
    <t>027-322-2215</t>
  </si>
  <si>
    <t>027-328-2279</t>
  </si>
  <si>
    <t>高崎市立中尾中学校</t>
  </si>
  <si>
    <t>027-361-8810</t>
  </si>
  <si>
    <t>027-364-0895</t>
  </si>
  <si>
    <t>高崎市立長野郷中学校</t>
  </si>
  <si>
    <t>027-343-2902</t>
  </si>
  <si>
    <t>027-344-4333</t>
  </si>
  <si>
    <t>高崎市立大類中学校</t>
  </si>
  <si>
    <t>027-352-3253</t>
  </si>
  <si>
    <t>027-353-1628</t>
  </si>
  <si>
    <t>高崎市立塚沢中学校</t>
  </si>
  <si>
    <t>027-361-8400</t>
  </si>
  <si>
    <t>027-364-0973</t>
  </si>
  <si>
    <t>高崎市立片岡中学校</t>
  </si>
  <si>
    <t>027-322-7485</t>
  </si>
  <si>
    <t>027-328-2274</t>
  </si>
  <si>
    <t>高崎市立佐野中学校</t>
  </si>
  <si>
    <t>027-322-6316</t>
  </si>
  <si>
    <t>027-328-2275</t>
  </si>
  <si>
    <t>高崎市立南八幡中学校</t>
  </si>
  <si>
    <t>027-346-2337</t>
  </si>
  <si>
    <t>027-347-1802</t>
  </si>
  <si>
    <t>高崎市立倉賀野中学校</t>
  </si>
  <si>
    <t>027-346-2308</t>
  </si>
  <si>
    <t>027-347-1823</t>
  </si>
  <si>
    <t>高崎市立高南中学校</t>
  </si>
  <si>
    <t>027-352-2927</t>
  </si>
  <si>
    <t>027-353-1657</t>
  </si>
  <si>
    <t>高崎市立寺尾中学校</t>
  </si>
  <si>
    <t>027-322-8527</t>
  </si>
  <si>
    <t>027-328-2276</t>
  </si>
  <si>
    <t>高崎市立八幡中学校</t>
  </si>
  <si>
    <t>027-343-1222</t>
  </si>
  <si>
    <t>027-344-4334</t>
  </si>
  <si>
    <t>高崎市立矢中中学校</t>
  </si>
  <si>
    <t>027-347-3636</t>
  </si>
  <si>
    <t>027-347-1960</t>
  </si>
  <si>
    <t>高崎市立倉渕中学校</t>
  </si>
  <si>
    <t>027-378-3214</t>
  </si>
  <si>
    <t>027-378-7003</t>
  </si>
  <si>
    <t>高崎市立箕郷中学校</t>
  </si>
  <si>
    <t>027-371-3551</t>
  </si>
  <si>
    <t>027-371-4508</t>
  </si>
  <si>
    <t>027-373-2231</t>
  </si>
  <si>
    <t>027-373-2232</t>
  </si>
  <si>
    <t>027-372-1525</t>
  </si>
  <si>
    <t>027-372-1547</t>
  </si>
  <si>
    <t>高崎市立新町中学校</t>
  </si>
  <si>
    <t>0274-42-0931</t>
  </si>
  <si>
    <t>0274-42-2806</t>
  </si>
  <si>
    <t>高崎市立榛名中学校</t>
  </si>
  <si>
    <t>027-374-1455</t>
  </si>
  <si>
    <t>027-360-8086</t>
  </si>
  <si>
    <t>桐生市立清流中学校</t>
  </si>
  <si>
    <t>0277-45-2974</t>
  </si>
  <si>
    <t>0277-45-2975</t>
  </si>
  <si>
    <t>桐生市立中央中学校</t>
  </si>
  <si>
    <t>0277-44-2472</t>
  </si>
  <si>
    <t>桐生市立境野中学校</t>
  </si>
  <si>
    <t>0277-44-4249</t>
  </si>
  <si>
    <t>0277-44-4239</t>
  </si>
  <si>
    <t>桐生市立梅田中学校</t>
  </si>
  <si>
    <t>0277-32-1018</t>
  </si>
  <si>
    <t>0277-32-1039</t>
  </si>
  <si>
    <t>桐生市立相生中学校</t>
  </si>
  <si>
    <t>0277-53-6121</t>
  </si>
  <si>
    <t>0277-53-6122</t>
  </si>
  <si>
    <t>桐生市立川内中学校</t>
  </si>
  <si>
    <t>0277-65-9322</t>
  </si>
  <si>
    <t>0277-65-9156</t>
  </si>
  <si>
    <t>桐生市立桜木中学校</t>
  </si>
  <si>
    <t>0277-52-7200</t>
  </si>
  <si>
    <t>0277-52-7220</t>
  </si>
  <si>
    <t>桐生市立新里中学校</t>
  </si>
  <si>
    <t>0277-74-8549</t>
  </si>
  <si>
    <t>0277-74-5644</t>
  </si>
  <si>
    <t>桐生市立黒保根中学校</t>
  </si>
  <si>
    <t>0277-96-2005</t>
  </si>
  <si>
    <t>0277-96-3012</t>
  </si>
  <si>
    <t>みどり市立大間々中学校</t>
  </si>
  <si>
    <t>0277-73-1049</t>
  </si>
  <si>
    <t>0277-70-1186</t>
  </si>
  <si>
    <t>みどり市立大間々東中学校</t>
  </si>
  <si>
    <t>0277-73-0516</t>
  </si>
  <si>
    <t>0277-70-1255</t>
  </si>
  <si>
    <t>みどり市立東中学校</t>
  </si>
  <si>
    <t>0277-97-2439</t>
  </si>
  <si>
    <t>0277-97-2590</t>
  </si>
  <si>
    <t>みどり市立笠懸中学校</t>
  </si>
  <si>
    <t>0277-76-2011</t>
  </si>
  <si>
    <t>0277-76-2806</t>
  </si>
  <si>
    <t>みどり市立笠懸南中学校</t>
  </si>
  <si>
    <t>0277-76-6211</t>
  </si>
  <si>
    <t>0277-76-6212</t>
  </si>
  <si>
    <t>伊勢崎市立第一中学校</t>
  </si>
  <si>
    <t>0270-25-4456</t>
  </si>
  <si>
    <t>0270-21-8656</t>
  </si>
  <si>
    <t>伊勢崎市立第二中学校</t>
  </si>
  <si>
    <t>0270-32-0047</t>
  </si>
  <si>
    <t>0270-32-0078</t>
  </si>
  <si>
    <t>伊勢崎市立第三中学校</t>
  </si>
  <si>
    <t>0270-24-2151</t>
  </si>
  <si>
    <t>0270-24-2150</t>
  </si>
  <si>
    <t>伊勢崎市立第四中学校</t>
  </si>
  <si>
    <t>0270-32-8105</t>
  </si>
  <si>
    <t>0270-31-1082</t>
  </si>
  <si>
    <t>伊勢崎市立殖蓮中学校</t>
  </si>
  <si>
    <t>0270-25-4445</t>
  </si>
  <si>
    <t>0270-25-4460</t>
  </si>
  <si>
    <t>伊勢崎市立宮郷中学校</t>
  </si>
  <si>
    <t>0270-25-4448</t>
  </si>
  <si>
    <t>0270-25-4462</t>
  </si>
  <si>
    <t>伊勢崎市立赤堀中学校</t>
  </si>
  <si>
    <t>0270-62-0133</t>
  </si>
  <si>
    <t>0270-62-1924</t>
  </si>
  <si>
    <t>伊勢崎市立あずま中学校</t>
  </si>
  <si>
    <t>0270-62-0054</t>
  </si>
  <si>
    <t>0270-62-0921</t>
  </si>
  <si>
    <t>伊勢崎市立境北中学校</t>
  </si>
  <si>
    <t>0270-76-0003</t>
  </si>
  <si>
    <t>0270-76-0099</t>
  </si>
  <si>
    <t>伊勢崎市立境西中学校</t>
  </si>
  <si>
    <t>0270-74-1068</t>
  </si>
  <si>
    <t>0270-74-1072</t>
  </si>
  <si>
    <t>伊勢崎市立境南中学校</t>
  </si>
  <si>
    <t>0270-74-0635</t>
  </si>
  <si>
    <t>0270-74-2683</t>
  </si>
  <si>
    <t>玉村町立玉村中学校</t>
  </si>
  <si>
    <t>0270-65-2019</t>
  </si>
  <si>
    <t>0270-65-2651</t>
  </si>
  <si>
    <t>玉村町立南中学校</t>
  </si>
  <si>
    <t>0270-65-8188</t>
  </si>
  <si>
    <t>0270-65-8189</t>
  </si>
  <si>
    <t>0270-21-4151</t>
  </si>
  <si>
    <t>0270-23-0292</t>
  </si>
  <si>
    <t>太田市立西中学校</t>
  </si>
  <si>
    <t>0276-22-3305</t>
  </si>
  <si>
    <t>0276-22-3364</t>
  </si>
  <si>
    <t>0276-22-3306</t>
  </si>
  <si>
    <t>0276-22-3365</t>
  </si>
  <si>
    <t>太田市立東中学校</t>
  </si>
  <si>
    <t>0276-45-3307</t>
  </si>
  <si>
    <t>0276-49-1015</t>
  </si>
  <si>
    <t>太田市立南中学校</t>
  </si>
  <si>
    <t>0276-38-0254</t>
  </si>
  <si>
    <t>0276-38-6588</t>
  </si>
  <si>
    <t>太田市立休泊中学校</t>
  </si>
  <si>
    <t>0276-45-3842</t>
  </si>
  <si>
    <t>0276-49-1016</t>
  </si>
  <si>
    <t>太田市立強戸中学校</t>
  </si>
  <si>
    <t>0276-37-0734</t>
  </si>
  <si>
    <t>0276-37-6992</t>
  </si>
  <si>
    <t>太田市立宝泉中学校</t>
  </si>
  <si>
    <t>0276-31-4177</t>
  </si>
  <si>
    <t>0276-32-3998</t>
  </si>
  <si>
    <t>太田市立毛里田中学校</t>
  </si>
  <si>
    <t>0276-37-1205</t>
  </si>
  <si>
    <t>0276-37-6993</t>
  </si>
  <si>
    <t>太田市立城西中学校</t>
  </si>
  <si>
    <t>0276-32-2115</t>
  </si>
  <si>
    <t>0276-32-3999</t>
  </si>
  <si>
    <t>太田市立城東中学校</t>
  </si>
  <si>
    <t>0276-26-0511</t>
  </si>
  <si>
    <t>0276-26-0515</t>
  </si>
  <si>
    <t>沼田市立沼田中学校</t>
  </si>
  <si>
    <t>0278-23-1116</t>
  </si>
  <si>
    <t>0278-22-9856</t>
  </si>
  <si>
    <t>沼田市立沼田南中学校</t>
  </si>
  <si>
    <t>0278-23-5557</t>
  </si>
  <si>
    <t>0278-22-9857</t>
  </si>
  <si>
    <t>沼田市立沼田西中学校</t>
  </si>
  <si>
    <t>0278-22-3055</t>
  </si>
  <si>
    <t>0278-22-9858</t>
  </si>
  <si>
    <t>沼田市立池田中学校</t>
  </si>
  <si>
    <t>0278-23-9330</t>
  </si>
  <si>
    <t>0278-23-9273</t>
  </si>
  <si>
    <t>沼田市立薄根中学校</t>
  </si>
  <si>
    <t>0278-22-3180</t>
  </si>
  <si>
    <t>0278-22-9860</t>
  </si>
  <si>
    <t>沼田市立白沢中学校</t>
  </si>
  <si>
    <t>0278-53-2009</t>
  </si>
  <si>
    <t>0278-53-3984</t>
  </si>
  <si>
    <t>沼田市立利根中学校</t>
  </si>
  <si>
    <t>0278-56-2044</t>
  </si>
  <si>
    <t>0278-56-4209</t>
  </si>
  <si>
    <t>館林市立第一中学校</t>
  </si>
  <si>
    <t>0276-72-4455</t>
  </si>
  <si>
    <t>0276-72-4456</t>
  </si>
  <si>
    <t>館林市立第二中学校</t>
  </si>
  <si>
    <t>0276-72-4074</t>
  </si>
  <si>
    <t>0276-72-4084</t>
  </si>
  <si>
    <t>館林市立第三中学校</t>
  </si>
  <si>
    <t>0276-72-4061</t>
  </si>
  <si>
    <t>0276-72-4167</t>
  </si>
  <si>
    <t>館林市立第四中学校</t>
  </si>
  <si>
    <t>0276-75-1771</t>
  </si>
  <si>
    <t>0276-75-1770</t>
  </si>
  <si>
    <t>館林市立多々良中学校</t>
  </si>
  <si>
    <t>0276-72-4025</t>
  </si>
  <si>
    <t>0276-72-4012</t>
  </si>
  <si>
    <t>渋川市立渋川中学校</t>
  </si>
  <si>
    <t>0279-22-2548</t>
  </si>
  <si>
    <t>0279-24-9234</t>
  </si>
  <si>
    <t>渋川市立金島中学校</t>
  </si>
  <si>
    <t>0279-22-2547</t>
  </si>
  <si>
    <t>0279-23-9468</t>
  </si>
  <si>
    <t>渋川市立古巻中学校</t>
  </si>
  <si>
    <t>0279-22-2549</t>
  </si>
  <si>
    <t>0279-22-2216</t>
  </si>
  <si>
    <t>渋川市立北中学校</t>
  </si>
  <si>
    <t>0279-22-2546</t>
  </si>
  <si>
    <t>0279-23-9276</t>
  </si>
  <si>
    <t>渋川市立北橘中学校</t>
  </si>
  <si>
    <t>0279-52-2400</t>
  </si>
  <si>
    <t>0279-52-3648</t>
  </si>
  <si>
    <t>渋川市立赤城南中学校</t>
  </si>
  <si>
    <t>0279-56-2321</t>
  </si>
  <si>
    <t>0279-56-2377</t>
  </si>
  <si>
    <t>渋川市立赤城北中学校</t>
  </si>
  <si>
    <t>0279-56-2234</t>
  </si>
  <si>
    <t>0279-56-2273</t>
  </si>
  <si>
    <t>渋川市立子持中学校</t>
  </si>
  <si>
    <t>0279-53-3515</t>
  </si>
  <si>
    <t>0279-53-5165</t>
  </si>
  <si>
    <t>渋川市立小野上中学校</t>
  </si>
  <si>
    <t>0279-59-2032</t>
  </si>
  <si>
    <t>0279-59-2073</t>
  </si>
  <si>
    <t>渋川市立伊香保中学校</t>
  </si>
  <si>
    <t>0279-72-2132</t>
  </si>
  <si>
    <t>0279-72-2677</t>
  </si>
  <si>
    <t>榛東村立榛東中学校</t>
  </si>
  <si>
    <t>0279-54-2100</t>
  </si>
  <si>
    <t>0279-54-1979</t>
  </si>
  <si>
    <t>吉岡町立吉岡中学校</t>
  </si>
  <si>
    <t>0279-54-3213</t>
  </si>
  <si>
    <t>0279-54-9935</t>
  </si>
  <si>
    <t>藤岡市立北中学校</t>
  </si>
  <si>
    <t>藤岡市立東中学校</t>
  </si>
  <si>
    <t>藤岡市立西中学校</t>
  </si>
  <si>
    <t>藤岡市立小野中学校</t>
  </si>
  <si>
    <t>藤岡市立鬼石中学校</t>
  </si>
  <si>
    <t>027-387-3213</t>
  </si>
  <si>
    <t>027-387-3106</t>
  </si>
  <si>
    <t>027-387-3214</t>
  </si>
  <si>
    <t>027-387-8641</t>
  </si>
  <si>
    <t>027-387-3993</t>
  </si>
  <si>
    <t>027-387-8642</t>
  </si>
  <si>
    <t>神流町立中里中学校</t>
  </si>
  <si>
    <t>0274-58-2517</t>
  </si>
  <si>
    <t>0274-20-6155</t>
  </si>
  <si>
    <t>富岡市立富岡中学校</t>
  </si>
  <si>
    <t>0274-62-1741</t>
  </si>
  <si>
    <t>0274-62-1742</t>
  </si>
  <si>
    <t>富岡市立東中学校</t>
  </si>
  <si>
    <t>0274-62-3511</t>
  </si>
  <si>
    <t>0274-62-3512</t>
  </si>
  <si>
    <t>富岡市立西中学校</t>
  </si>
  <si>
    <t>0274-62-2017</t>
  </si>
  <si>
    <t>0274-62-2003</t>
  </si>
  <si>
    <t>富岡市立北中学校</t>
  </si>
  <si>
    <t>0274-62-3009</t>
  </si>
  <si>
    <t>0274-62-6909</t>
  </si>
  <si>
    <t>富岡市立南中学校</t>
  </si>
  <si>
    <t>0274-64-1603</t>
  </si>
  <si>
    <t>0274-64-1815</t>
  </si>
  <si>
    <t>下仁田町立下仁田中学校</t>
  </si>
  <si>
    <t>0274-82-2049</t>
  </si>
  <si>
    <t>0274-82-2093</t>
  </si>
  <si>
    <t>南牧村立南牧中学校</t>
  </si>
  <si>
    <t>0274-87-2501</t>
  </si>
  <si>
    <t>0274-87-2550</t>
  </si>
  <si>
    <t>安中市立第一中学校</t>
  </si>
  <si>
    <t>027-381-0459</t>
  </si>
  <si>
    <t>027-381-4322</t>
  </si>
  <si>
    <t>安中市立第二中学校</t>
  </si>
  <si>
    <t>027-385-7857</t>
  </si>
  <si>
    <t>027-385-9545</t>
  </si>
  <si>
    <t>027-381-0240</t>
  </si>
  <si>
    <t>027-381-0630</t>
  </si>
  <si>
    <t>安中市立松井田東中学校</t>
  </si>
  <si>
    <t>027-393-5856</t>
  </si>
  <si>
    <t>027-393-1122</t>
  </si>
  <si>
    <t>安中市立松井田南中学校</t>
  </si>
  <si>
    <t>027-393-1320</t>
  </si>
  <si>
    <t>027-393-5853</t>
  </si>
  <si>
    <t>中之条町立中之条中学校</t>
  </si>
  <si>
    <t>0279-75-6464</t>
  </si>
  <si>
    <t>0279-75-4030</t>
  </si>
  <si>
    <t>長野原町立東中学校</t>
  </si>
  <si>
    <t>0279-82-2064</t>
  </si>
  <si>
    <t>0279-82-2922</t>
  </si>
  <si>
    <t>長野原町立西中学校</t>
  </si>
  <si>
    <t>0279-85-2249</t>
  </si>
  <si>
    <t>0279-85-2922</t>
  </si>
  <si>
    <t>0279-96-0009</t>
  </si>
  <si>
    <t>0279-96－1390</t>
  </si>
  <si>
    <t>草津町立草津中学校</t>
  </si>
  <si>
    <t>0279-88-2227</t>
  </si>
  <si>
    <t>0279-88-2230</t>
  </si>
  <si>
    <t>0279-95-3572</t>
  </si>
  <si>
    <t>0279-95-3592</t>
  </si>
  <si>
    <t>高山村立高山中学校</t>
  </si>
  <si>
    <t>0279-63-2002</t>
  </si>
  <si>
    <t>0279-63-2950</t>
  </si>
  <si>
    <t>片品村立片品中学校</t>
  </si>
  <si>
    <t>0278-58-2019</t>
  </si>
  <si>
    <t>0278-58-2079</t>
  </si>
  <si>
    <t>川場村立川場中学校</t>
  </si>
  <si>
    <t>0278-52-2331</t>
  </si>
  <si>
    <t>0278-52-2481</t>
  </si>
  <si>
    <t>みなかみ町立月夜野中学校</t>
  </si>
  <si>
    <t>0278-62-1605</t>
  </si>
  <si>
    <t>0278-62-1615</t>
  </si>
  <si>
    <t>みなかみ町立水上中学校</t>
  </si>
  <si>
    <t>0278-72-2124</t>
  </si>
  <si>
    <t>0278-72-2158</t>
  </si>
  <si>
    <t>みなかみ町立新治中学校</t>
  </si>
  <si>
    <t>0278-64-0351</t>
  </si>
  <si>
    <t>0278-64-0352</t>
  </si>
  <si>
    <t>昭和村立昭和中学校</t>
  </si>
  <si>
    <t>0278-23-7321</t>
  </si>
  <si>
    <t>0278-22-2416</t>
  </si>
  <si>
    <t>板倉町立板倉中学校</t>
  </si>
  <si>
    <t>0276-82-1148</t>
  </si>
  <si>
    <t>0276-80-4021</t>
  </si>
  <si>
    <t>明和町立明和中学校</t>
  </si>
  <si>
    <t>0276-84-3117</t>
  </si>
  <si>
    <t>0276-84-3925</t>
  </si>
  <si>
    <t>千代田町立千代田中学校</t>
  </si>
  <si>
    <t>0276-86-3222</t>
  </si>
  <si>
    <t>0276-86-5731</t>
  </si>
  <si>
    <t>大泉町立南中学校</t>
  </si>
  <si>
    <t>0276-62-2053</t>
  </si>
  <si>
    <t>0276-63-8327</t>
  </si>
  <si>
    <t>大泉町立北中学校</t>
  </si>
  <si>
    <t>0276-62-2059</t>
  </si>
  <si>
    <t>0276-63-8343</t>
  </si>
  <si>
    <t>大泉町立西中学校</t>
  </si>
  <si>
    <t>0276-63-8505</t>
  </si>
  <si>
    <t>0276-63-8644</t>
  </si>
  <si>
    <t>邑楽町立邑楽中学校</t>
  </si>
  <si>
    <t>0276-88-0150</t>
  </si>
  <si>
    <t>0276-88-7961</t>
  </si>
  <si>
    <t>邑楽町立邑楽南中学校</t>
  </si>
  <si>
    <t>0276-88-2120</t>
  </si>
  <si>
    <t>0276-88-7962</t>
  </si>
  <si>
    <t>前橋第一</t>
  </si>
  <si>
    <t>前橋市立みずき中学校</t>
  </si>
  <si>
    <t>みずき</t>
  </si>
  <si>
    <t>みずき</t>
  </si>
  <si>
    <t>前橋第三</t>
  </si>
  <si>
    <t>前橋第五</t>
  </si>
  <si>
    <t>前橋第六</t>
  </si>
  <si>
    <t>前橋第七</t>
  </si>
  <si>
    <t>群馬大学附属</t>
  </si>
  <si>
    <t>共愛</t>
  </si>
  <si>
    <t>桂萱</t>
  </si>
  <si>
    <t>芳賀</t>
  </si>
  <si>
    <t>元総社</t>
  </si>
  <si>
    <t>南橘</t>
  </si>
  <si>
    <t>木瀬</t>
  </si>
  <si>
    <t>荒砥</t>
  </si>
  <si>
    <t>鎌倉</t>
  </si>
  <si>
    <t>箱田</t>
  </si>
  <si>
    <t>大胡</t>
  </si>
  <si>
    <t>宮城</t>
  </si>
  <si>
    <t>粕川</t>
  </si>
  <si>
    <t>富士見</t>
  </si>
  <si>
    <t>高松</t>
  </si>
  <si>
    <t>並榎</t>
  </si>
  <si>
    <t>豊岡</t>
  </si>
  <si>
    <t>中尾</t>
  </si>
  <si>
    <t>長野郷</t>
  </si>
  <si>
    <t>大類</t>
  </si>
  <si>
    <t>塚沢</t>
  </si>
  <si>
    <t>片岡</t>
  </si>
  <si>
    <t>佐野</t>
  </si>
  <si>
    <t>南八幡</t>
  </si>
  <si>
    <t>倉賀野</t>
  </si>
  <si>
    <t>高南</t>
  </si>
  <si>
    <t>寺尾</t>
  </si>
  <si>
    <t>八幡</t>
  </si>
  <si>
    <t>矢中</t>
  </si>
  <si>
    <t>倉渕</t>
  </si>
  <si>
    <t>箕郷</t>
  </si>
  <si>
    <t>新町</t>
  </si>
  <si>
    <t>榛名</t>
  </si>
  <si>
    <t>前橋東</t>
  </si>
  <si>
    <t>高崎第一</t>
  </si>
  <si>
    <t>通し番号</t>
  </si>
  <si>
    <t>学校番号</t>
  </si>
  <si>
    <t>郡市名</t>
  </si>
  <si>
    <t>高崎</t>
  </si>
  <si>
    <t>桐み</t>
  </si>
  <si>
    <t>伊勢崎</t>
  </si>
  <si>
    <t>太田</t>
  </si>
  <si>
    <t>太田市立旭中学校</t>
  </si>
  <si>
    <t>0276-48-5631</t>
  </si>
  <si>
    <t>0276-49-1019</t>
  </si>
  <si>
    <t>太田市立尾島中学校</t>
  </si>
  <si>
    <t>0276-52-0516</t>
  </si>
  <si>
    <t>0276-52-0517</t>
  </si>
  <si>
    <t>太田市立木崎中学校</t>
  </si>
  <si>
    <t>0276-56-1031</t>
  </si>
  <si>
    <t>0276-56-1039</t>
  </si>
  <si>
    <t>太田市立生品中学校</t>
  </si>
  <si>
    <t>0276-57-1075</t>
  </si>
  <si>
    <t>0276-57-1539</t>
  </si>
  <si>
    <t>太田市立綿打中学校</t>
  </si>
  <si>
    <t>0276-56-1005</t>
  </si>
  <si>
    <t>0276-56-1006</t>
  </si>
  <si>
    <t>太田市立藪塚本町中学校</t>
  </si>
  <si>
    <t>0277-78-2838</t>
  </si>
  <si>
    <t>0277-78-2082</t>
  </si>
  <si>
    <t>群馬国際アカデミー中等部</t>
  </si>
  <si>
    <t>0277-47-7711</t>
  </si>
  <si>
    <t>0277-47-7715</t>
  </si>
  <si>
    <t>清流</t>
  </si>
  <si>
    <t>境野</t>
  </si>
  <si>
    <t>梅田</t>
  </si>
  <si>
    <t>相生</t>
  </si>
  <si>
    <t>川内</t>
  </si>
  <si>
    <t>桜木</t>
  </si>
  <si>
    <t>新里</t>
  </si>
  <si>
    <t>黒保根</t>
  </si>
  <si>
    <t>大間々</t>
  </si>
  <si>
    <t>大間々東</t>
  </si>
  <si>
    <t>笠懸</t>
  </si>
  <si>
    <t>笠懸南</t>
  </si>
  <si>
    <t>みどり東</t>
  </si>
  <si>
    <t>みどり東</t>
  </si>
  <si>
    <t>沼田</t>
  </si>
  <si>
    <t>沼田</t>
  </si>
  <si>
    <t>館林</t>
  </si>
  <si>
    <t>渋川</t>
  </si>
  <si>
    <t>渋川北群</t>
  </si>
  <si>
    <t>吉井中央</t>
  </si>
  <si>
    <t>吉井中央</t>
  </si>
  <si>
    <t>入野</t>
  </si>
  <si>
    <t>入野</t>
  </si>
  <si>
    <t>吉井西</t>
  </si>
  <si>
    <t>吉井西</t>
  </si>
  <si>
    <t>安中</t>
  </si>
  <si>
    <t>富岡甘楽</t>
  </si>
  <si>
    <t>吾妻</t>
  </si>
  <si>
    <t>利根</t>
  </si>
  <si>
    <t>利根</t>
  </si>
  <si>
    <t>邑楽</t>
  </si>
  <si>
    <t>邑楽</t>
  </si>
  <si>
    <t>殖蓮</t>
  </si>
  <si>
    <t>宮郷</t>
  </si>
  <si>
    <t>赤堀</t>
  </si>
  <si>
    <t>境北</t>
  </si>
  <si>
    <t>境西</t>
  </si>
  <si>
    <t>境南</t>
  </si>
  <si>
    <t>玉村</t>
  </si>
  <si>
    <t>休泊</t>
  </si>
  <si>
    <t>強戸</t>
  </si>
  <si>
    <t>宝泉</t>
  </si>
  <si>
    <t>毛里田</t>
  </si>
  <si>
    <t>城西</t>
  </si>
  <si>
    <t>城東</t>
  </si>
  <si>
    <t>旭</t>
  </si>
  <si>
    <t>尾島</t>
  </si>
  <si>
    <t>木崎</t>
  </si>
  <si>
    <t>生品</t>
  </si>
  <si>
    <t>綿打</t>
  </si>
  <si>
    <t>藪塚本町</t>
  </si>
  <si>
    <t>沼田南</t>
  </si>
  <si>
    <t>沼田西</t>
  </si>
  <si>
    <t>池田</t>
  </si>
  <si>
    <t>薄根</t>
  </si>
  <si>
    <t>白沢</t>
  </si>
  <si>
    <t>多々良</t>
  </si>
  <si>
    <t>館林第一</t>
  </si>
  <si>
    <t>館林第二</t>
  </si>
  <si>
    <t>館林第三</t>
  </si>
  <si>
    <t>館林第四</t>
  </si>
  <si>
    <t>渋川北</t>
  </si>
  <si>
    <t>藤岡北</t>
  </si>
  <si>
    <t>藤岡東</t>
  </si>
  <si>
    <t>藤岡西</t>
  </si>
  <si>
    <t>富岡東</t>
  </si>
  <si>
    <t>富岡西</t>
  </si>
  <si>
    <t>富岡北</t>
  </si>
  <si>
    <t>富岡南</t>
  </si>
  <si>
    <t>多々良</t>
  </si>
  <si>
    <t>金島</t>
  </si>
  <si>
    <t>古巻</t>
  </si>
  <si>
    <t>北橘</t>
  </si>
  <si>
    <t>赤城南</t>
  </si>
  <si>
    <t>赤城北</t>
  </si>
  <si>
    <t>子持</t>
  </si>
  <si>
    <t>小野上</t>
  </si>
  <si>
    <t>伊香保</t>
  </si>
  <si>
    <t>榛東</t>
  </si>
  <si>
    <t>榛東</t>
  </si>
  <si>
    <t>吉岡</t>
  </si>
  <si>
    <t>吉岡</t>
  </si>
  <si>
    <t>小野</t>
  </si>
  <si>
    <t>鬼石</t>
  </si>
  <si>
    <t>小野</t>
  </si>
  <si>
    <t>鬼石</t>
  </si>
  <si>
    <t>中里</t>
  </si>
  <si>
    <t>中里</t>
  </si>
  <si>
    <t>富岡</t>
  </si>
  <si>
    <t>下仁田</t>
  </si>
  <si>
    <t>下仁田</t>
  </si>
  <si>
    <t>南牧</t>
  </si>
  <si>
    <t>南牧</t>
  </si>
  <si>
    <t>安中第一</t>
  </si>
  <si>
    <t>安中第二</t>
  </si>
  <si>
    <t>新島学園</t>
  </si>
  <si>
    <t>松井田東</t>
  </si>
  <si>
    <t>松井田東</t>
  </si>
  <si>
    <t>松井田南</t>
  </si>
  <si>
    <t>松井田南</t>
  </si>
  <si>
    <t>中之条</t>
  </si>
  <si>
    <t>中之条</t>
  </si>
  <si>
    <t>長野原東</t>
  </si>
  <si>
    <t>長野原東</t>
  </si>
  <si>
    <t>長野原西</t>
  </si>
  <si>
    <t>長野原西</t>
  </si>
  <si>
    <t>嬬恋村立嬬恋中学校</t>
  </si>
  <si>
    <t>嬬恋</t>
  </si>
  <si>
    <t>嬬恋</t>
  </si>
  <si>
    <t>草津</t>
  </si>
  <si>
    <t>草津</t>
  </si>
  <si>
    <t>六合</t>
  </si>
  <si>
    <t>六合</t>
  </si>
  <si>
    <t>高山</t>
  </si>
  <si>
    <t>高山</t>
  </si>
  <si>
    <t>片品</t>
  </si>
  <si>
    <t>川場</t>
  </si>
  <si>
    <t>月夜野</t>
  </si>
  <si>
    <t>水上</t>
  </si>
  <si>
    <t>新治</t>
  </si>
  <si>
    <t>昭和</t>
  </si>
  <si>
    <t>板倉</t>
  </si>
  <si>
    <t>板倉</t>
  </si>
  <si>
    <t>明和</t>
  </si>
  <si>
    <t>明和</t>
  </si>
  <si>
    <t>千代田</t>
  </si>
  <si>
    <t>千代田</t>
  </si>
  <si>
    <t>大泉南</t>
  </si>
  <si>
    <t>大泉南</t>
  </si>
  <si>
    <t>大泉北</t>
  </si>
  <si>
    <t>大泉北</t>
  </si>
  <si>
    <t>大泉西</t>
  </si>
  <si>
    <t>大泉西</t>
  </si>
  <si>
    <t>邑楽</t>
  </si>
  <si>
    <t>邑楽南</t>
  </si>
  <si>
    <t>邑楽南</t>
  </si>
  <si>
    <t>群大附属</t>
  </si>
  <si>
    <t>高崎市立群馬南中学校</t>
  </si>
  <si>
    <t>群馬南</t>
  </si>
  <si>
    <t>桐生中央</t>
  </si>
  <si>
    <t>伊勢崎第一</t>
  </si>
  <si>
    <t>伊勢崎第二</t>
  </si>
  <si>
    <t>伊勢崎第三</t>
  </si>
  <si>
    <t>伊勢崎第四</t>
  </si>
  <si>
    <t>伊勢崎あずま</t>
  </si>
  <si>
    <t>玉村南</t>
  </si>
  <si>
    <t>四ツ葉学園</t>
  </si>
  <si>
    <t>四ツ葉学園</t>
  </si>
  <si>
    <t>太田西</t>
  </si>
  <si>
    <t>太田東</t>
  </si>
  <si>
    <t>太田南</t>
  </si>
  <si>
    <t>GKA</t>
  </si>
  <si>
    <t>渋川北</t>
  </si>
  <si>
    <t>桐生みどり</t>
  </si>
  <si>
    <t>伊勢崎佐波</t>
  </si>
  <si>
    <t>前橋</t>
  </si>
  <si>
    <t>高崎</t>
  </si>
  <si>
    <t>沼田</t>
  </si>
  <si>
    <t>館林</t>
  </si>
  <si>
    <t>藤岡多野</t>
  </si>
  <si>
    <t>富岡甘楽</t>
  </si>
  <si>
    <t>安中</t>
  </si>
  <si>
    <t>渋川北群</t>
  </si>
  <si>
    <t>安中第一</t>
  </si>
  <si>
    <t>安中第二</t>
  </si>
  <si>
    <t>郡市順位または”推薦”を入力してください。</t>
  </si>
  <si>
    <t>男子個人入力シート</t>
  </si>
  <si>
    <t>女子個人入力シート</t>
  </si>
  <si>
    <t>表紙へ</t>
  </si>
  <si>
    <t>女子団体シートへ</t>
  </si>
  <si>
    <t>県大会
申込書
へ</t>
  </si>
  <si>
    <t>④　中学校名、監督名、コーチ名は、初期登録が済んでいると、自動的に入力されます。</t>
  </si>
  <si>
    <t>男子団体シートへ</t>
  </si>
  <si>
    <t>男子個人シートへ</t>
  </si>
  <si>
    <t>女子個人シートへ</t>
  </si>
  <si>
    <t>推薦１</t>
  </si>
  <si>
    <t>団体ペア番号</t>
  </si>
  <si>
    <t>②　地区順位・地区名は自動的に入力されます。</t>
  </si>
  <si>
    <t>③　ペアの名前は、名字と名前を別々に入力してください。また、前後には半角や全角でのスペースを入れないでください。
     くれぐれも間違いがないようにお願いします。１年生大会の入力場所は、１番下にあります。</t>
  </si>
  <si>
    <t>郡市集約表（男子）</t>
  </si>
  <si>
    <t>郡市集約表（女子）</t>
  </si>
  <si>
    <t>第1代表</t>
  </si>
  <si>
    <t>第2代表</t>
  </si>
  <si>
    <t>第3代表</t>
  </si>
  <si>
    <t>第4代表</t>
  </si>
  <si>
    <t>第5代表</t>
  </si>
  <si>
    <t>郡市別出場者集約表（男子）</t>
  </si>
  <si>
    <t>男子
集約表へ</t>
  </si>
  <si>
    <t>女子団体シートへ</t>
  </si>
  <si>
    <t>女子個人シートへ</t>
  </si>
  <si>
    <t>①　ペアの名前等の入力は、間違いのないよう、お願いいたします。</t>
  </si>
  <si>
    <t>推薦</t>
  </si>
  <si>
    <t>推薦２</t>
  </si>
  <si>
    <t>推薦３</t>
  </si>
  <si>
    <t>②　自動的に学校名等が入るようになっています。</t>
  </si>
  <si>
    <r>
      <t>③　学年は</t>
    </r>
    <r>
      <rPr>
        <sz val="20"/>
        <rFont val="ＭＳ Ｐゴシック"/>
        <family val="3"/>
      </rPr>
      <t>半角数字</t>
    </r>
    <r>
      <rPr>
        <sz val="11"/>
        <rFont val="ＭＳ Ｐゴシック"/>
        <family val="3"/>
      </rPr>
      <t>で入力してください。</t>
    </r>
  </si>
  <si>
    <t>④　監督名、コーチ名については、初期設定で入力してください。苗字と名前の間に全角のスペースを入れてください。</t>
  </si>
  <si>
    <t>⑤　団体メンバーの入力が済みましたら、伊勢崎（四ツ葉学園）のように、『地区名（学校名）』とファイル名を変更して保存し、郡市委員長にお送りください。</t>
  </si>
  <si>
    <t>前橋</t>
  </si>
  <si>
    <t>高崎</t>
  </si>
  <si>
    <t>伊勢崎佐波</t>
  </si>
  <si>
    <t>太田</t>
  </si>
  <si>
    <t>沼田</t>
  </si>
  <si>
    <t>館林</t>
  </si>
  <si>
    <t>藤岡多野</t>
  </si>
  <si>
    <t>富岡甘楽</t>
  </si>
  <si>
    <t>安中</t>
  </si>
  <si>
    <t>中之条町立六合中学校</t>
  </si>
  <si>
    <t>群馬大学教育学部附属中学校</t>
  </si>
  <si>
    <t>②　ペア名を入れると自動的に学校名等が入るようになっています。</t>
  </si>
  <si>
    <t>中学校名・監督名・コーチ名入力欄：ペアを入れると自動的に横に中学校名等が入ります。→</t>
  </si>
  <si>
    <t>多那</t>
  </si>
  <si>
    <t>沼田市立多那中学校</t>
  </si>
  <si>
    <t>多那</t>
  </si>
  <si>
    <t>群馬中央</t>
  </si>
  <si>
    <t>高崎市立群馬中央中学校</t>
  </si>
  <si>
    <t>太田市立西中学校</t>
  </si>
  <si>
    <t>新島学園中学校</t>
  </si>
  <si>
    <t>高崎市立吉井中央中学校</t>
  </si>
  <si>
    <t>高崎市立入野中学校</t>
  </si>
  <si>
    <t>高崎市立吉井西中学校</t>
  </si>
  <si>
    <t>参加申込書</t>
  </si>
  <si>
    <t>№</t>
  </si>
  <si>
    <t>選手氏名</t>
  </si>
  <si>
    <t>学年</t>
  </si>
  <si>
    <t>個人ＩＤ</t>
  </si>
  <si>
    <t>備　考</t>
  </si>
  <si>
    <t>　　　　　　　　　　　　　　　※（　　　　　）の中には生年月日を記入</t>
  </si>
  <si>
    <t>※「個人ＩＤ」は、連盟登録の個人番号を記入。登録費の納入だけ完了し、登録自体が完了していないところは、「申請中」と記入し、研修会当日までに登録し、当日個人ＩＤを受付にて報告のこと。</t>
  </si>
  <si>
    <t>※本研修会における広報（プログラム・報道発表・ホームページ・記録集等）における氏名・校名・学年・写真等の掲載について、参加生徒や保護者の同意を確認してください。同意が得られない場合、備考欄にその旨を記入してください。</t>
  </si>
  <si>
    <t>郡市順位または”予選１”などを入力してください。</t>
  </si>
  <si>
    <t>予選１</t>
  </si>
  <si>
    <t>予選２</t>
  </si>
  <si>
    <t>個人ID</t>
  </si>
  <si>
    <t>学校IDを入力してください↓</t>
  </si>
  <si>
    <t>下の色の部分に、連絡先電話番号を入力してください。（携帯または学校電話番号）↓</t>
  </si>
  <si>
    <t>生年月日</t>
  </si>
  <si>
    <t>(</t>
  </si>
  <si>
    <t>)</t>
  </si>
  <si>
    <t>男子
入力シートへ</t>
  </si>
  <si>
    <t>女子
入力シートへ</t>
  </si>
  <si>
    <t>前橋一</t>
  </si>
  <si>
    <t>前橋三</t>
  </si>
  <si>
    <t>前橋五</t>
  </si>
  <si>
    <t>前橋六</t>
  </si>
  <si>
    <t>前橋七</t>
  </si>
  <si>
    <t>高崎一</t>
  </si>
  <si>
    <t>伊勢崎一</t>
  </si>
  <si>
    <t>伊勢崎二</t>
  </si>
  <si>
    <t>伊勢崎三</t>
  </si>
  <si>
    <t>伊勢崎四</t>
  </si>
  <si>
    <t>館林一</t>
  </si>
  <si>
    <t>館林二</t>
  </si>
  <si>
    <t>館林三</t>
  </si>
  <si>
    <t>館林四</t>
  </si>
  <si>
    <t>安中一</t>
  </si>
  <si>
    <t>安中二</t>
  </si>
  <si>
    <t>あずま</t>
  </si>
  <si>
    <t>四ツ葉</t>
  </si>
  <si>
    <t>郡市別出場者集約表（女子）</t>
  </si>
  <si>
    <t>群馬県ソフトテニス連盟大会駐車票</t>
  </si>
  <si>
    <t>⑥　団体戦の入力が済みましたら、右の「大会申込書」をクリックしてください。大会申込書には、名前が反映されるように設定してあります。</t>
  </si>
  <si>
    <t>⑦　入力が終わりましたら、大会申込書をプリントアウトをして、大会当日、受付に提出してください。</t>
  </si>
  <si>
    <t>⑦　入力が終わりましたら、県大会申込書をプリントアウトをして、大会当日、受付に提出してください。</t>
  </si>
  <si>
    <t>⑥　個人戦の入力が済みましたら、右の「大会申込書」をクリックしてください。大会申込書には、番号を入力していただくと、
     名前が反映されるように設定してあります。</t>
  </si>
  <si>
    <t>⑧　入力が終わりましたら、大会申込書をプリントアウトをして、大会当日、受付に提出してください。</t>
  </si>
  <si>
    <t>※コピーをしてペースト時には、右クリック→形式を選択して貼り付け→値で貼り付けてください。</t>
  </si>
  <si>
    <r>
      <t>・</t>
    </r>
    <r>
      <rPr>
        <sz val="20"/>
        <rFont val="HGS創英角ﾎﾟｯﾌﾟ体"/>
        <family val="3"/>
      </rPr>
      <t>参加申込書は、プリントアウトし、大会当日、受付に提出して下さい。</t>
    </r>
  </si>
  <si>
    <t>③　ペアの名前は、名字と名前を別々に入力してください。また、前後には半角や全角でのスペースを入れないでください。
     くれぐれも間違いがないようにお願いします。</t>
  </si>
  <si>
    <t>伊勢崎市立四ツ葉学園中等教育学校</t>
  </si>
  <si>
    <t>県新人研修会
男子参加申込書</t>
  </si>
  <si>
    <t>県新人研修会
女子参加申込書</t>
  </si>
  <si>
    <t>男子
申込書
へ</t>
  </si>
  <si>
    <t>女子
申込書
へ</t>
  </si>
  <si>
    <r>
      <t>　上記の入力が終わりましたら、右のそれぞれの入力シートをクリックして、各シートの入力をお願いします。入力が終わりましたら、</t>
    </r>
    <r>
      <rPr>
        <sz val="12"/>
        <color indexed="10"/>
        <rFont val="HGS創英角ﾎﾟｯﾌﾟ体"/>
        <family val="3"/>
      </rPr>
      <t>参加申込書をプリントアウトし、大会当日、受付に提出</t>
    </r>
    <r>
      <rPr>
        <sz val="10"/>
        <color indexed="10"/>
        <rFont val="ＭＳ Ｐゴシック"/>
        <family val="3"/>
      </rPr>
      <t>してください。ファイルは、学校名に打ち替えて、各郡市代表の先生へお送りｊください。</t>
    </r>
  </si>
  <si>
    <t>①　郡市順位は、各郡市代表に確認してから入力をお願いします。郡市順位は１などの数字のみです。また大会の申込時に、
　　 県大会推薦が複数いた場合には、「推薦1」「推薦2」と入力してください。１ペアの場合は推薦だけで結構です。</t>
  </si>
  <si>
    <t>⑤　個人戦の入力が済みましたら、伊勢崎（四ツ葉学園）のように、『地区名（学校名）』とファイル名を変更して保存し、郡市代表にお送りください。</t>
  </si>
  <si>
    <t>郡市代表用初期入力画面</t>
  </si>
  <si>
    <t>※本参加申込書の流れ（各顧問→各地区代表へ）</t>
  </si>
  <si>
    <t>藤岡多野</t>
  </si>
  <si>
    <t>甘楽</t>
  </si>
  <si>
    <t>甘楽</t>
  </si>
  <si>
    <t>0274-74-0055</t>
  </si>
  <si>
    <t>0274-74-0056</t>
  </si>
  <si>
    <t>甘楽町立甘楽中学校</t>
  </si>
  <si>
    <t>東吾妻町立東吾妻中学校</t>
  </si>
  <si>
    <t>東吾妻</t>
  </si>
  <si>
    <t>0279-68-2243</t>
  </si>
  <si>
    <t>0279-68-5495</t>
  </si>
  <si>
    <t>0276-22-3305</t>
  </si>
  <si>
    <t>0276-22-3364</t>
  </si>
  <si>
    <t>0278-53-2698</t>
  </si>
  <si>
    <t>0278-53-3199</t>
  </si>
  <si>
    <t>0274-22-1352</t>
  </si>
  <si>
    <t>0274-22-1353</t>
  </si>
  <si>
    <t>0274-22-0761</t>
  </si>
  <si>
    <t>0274-22-0762</t>
  </si>
  <si>
    <t>0274-22-0704</t>
  </si>
  <si>
    <t>0274-24-0149</t>
  </si>
  <si>
    <t>0274-22-0458</t>
  </si>
  <si>
    <t>0274-24-0104</t>
  </si>
  <si>
    <t>0274-52-2750</t>
  </si>
  <si>
    <t>0274-52-2752</t>
  </si>
  <si>
    <t>甘楽</t>
  </si>
  <si>
    <t>学校枠</t>
  </si>
  <si>
    <t>令和</t>
  </si>
  <si>
    <r>
      <t>群馬県ソフトテニス連盟中学生支部　事務局
前橋市立第七中学校　　　</t>
    </r>
    <r>
      <rPr>
        <b/>
        <sz val="10"/>
        <rFont val="ＭＳ Ｐゴシック"/>
        <family val="3"/>
      </rPr>
      <t>茂野　勇</t>
    </r>
    <r>
      <rPr>
        <sz val="10"/>
        <rFont val="ＭＳ Ｐゴシック"/>
        <family val="3"/>
      </rPr>
      <t xml:space="preserve">
電話:　090-4011-7127　　学校電話　:027-253-5481
学校FAX:027-265-0813
メールアドレス:i-shigeno@mail.menet.ed.jp
</t>
    </r>
  </si>
  <si>
    <t>（例）　前橋</t>
  </si>
  <si>
    <t>（例）　○○　○○</t>
  </si>
  <si>
    <t>（例）　△△△</t>
  </si>
  <si>
    <t>（例）　０９０－○○○○－△△△△</t>
  </si>
  <si>
    <t>（例）　△△　△△</t>
  </si>
  <si>
    <t>（例）　◇◇　◇</t>
  </si>
  <si>
    <t>（例）　◆◆　◆</t>
  </si>
  <si>
    <t>（例）　●●　●●</t>
  </si>
  <si>
    <t>長沼</t>
  </si>
  <si>
    <t>拓也</t>
  </si>
  <si>
    <t>前橋第七</t>
  </si>
  <si>
    <t>○○　○○</t>
  </si>
  <si>
    <t>○○　○○</t>
  </si>
  <si>
    <t>群馬県ソフトテニス連盟中学生支部　支部長　原田　佳幸</t>
  </si>
  <si>
    <t>群馬県中学生ソフトテニス新人研修大会</t>
  </si>
  <si>
    <t>群馬県ソフトテニス連盟中学生支部　申込書　　Ver.0.16</t>
  </si>
  <si>
    <t>明桜</t>
  </si>
  <si>
    <t>前橋市立明桜中学校</t>
  </si>
  <si>
    <t>太田市立北の杜学園</t>
  </si>
  <si>
    <t>北の杜学園</t>
  </si>
  <si>
    <t>北の杜</t>
  </si>
  <si>
    <t>郡市名（地域スポーツ団体）を選んでください。</t>
  </si>
  <si>
    <t>学校名（チーム名）を選び、正式名を確認してください。</t>
  </si>
  <si>
    <t>校長先生（代表者）の御名前は？</t>
  </si>
  <si>
    <t>クラブ</t>
  </si>
  <si>
    <t>スマイリーSTC</t>
  </si>
  <si>
    <t>渋川スポ小</t>
  </si>
  <si>
    <t>KENDAI</t>
  </si>
  <si>
    <t>スマイリー</t>
  </si>
  <si>
    <t>KENDAI</t>
  </si>
  <si>
    <t>5</t>
  </si>
  <si>
    <t>郡市名</t>
  </si>
  <si>
    <t>クラブ</t>
  </si>
  <si>
    <t>KENDAI</t>
  </si>
  <si>
    <t>スマイリーSTC</t>
  </si>
  <si>
    <r>
      <t xml:space="preserve">　上記の入力が終わったら、下の該当集約表をクリックして、各シートの入力をお願いします。入力が終われば、このファイルをメールで
</t>
    </r>
    <r>
      <rPr>
        <sz val="16"/>
        <color indexed="10"/>
        <rFont val="ＭＳ Ｐゴシック"/>
        <family val="3"/>
      </rPr>
      <t>gunmajhs.softtennisrenmei@gmail.com</t>
    </r>
    <r>
      <rPr>
        <sz val="10"/>
        <color indexed="10"/>
        <rFont val="ＭＳ Ｐゴシック"/>
        <family val="3"/>
      </rPr>
      <t xml:space="preserve">     
　までお送りいただければと思います。</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</si>
</sst>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411]ggge&quot;年&quot;m&quot;月&quot;d&quot;日&quot;;@"/>
    <numFmt numFmtId="183" formatCode="yyyy/m/d;@"/>
    <numFmt numFmtId="184" formatCode="[$-F800]dddd\,\ mmmm\ dd\,\ yyyy"/>
    <numFmt numFmtId="185" formatCode="[$-411]ge\.m\.d;@"/>
    <numFmt numFmtId="186" formatCode="mmm\-yyyy"/>
  </numFmts>
  <fonts count="90">
    <font>
      <sz val="11"/>
      <name val="ＭＳ Ｐゴシック"/>
      <family val="3"/>
    </font>
    <font>
      <sz val="10"/>
      <color indexed="8"/>
      <name val="Arial"/>
      <family val="2"/>
    </font>
    <font>
      <u val="single"/>
      <sz val="11"/>
      <color indexed="12"/>
      <name val="ＭＳ Ｐゴシック"/>
      <family val="3"/>
    </font>
    <font>
      <sz val="6"/>
      <name val="ＭＳ Ｐゴシック"/>
      <family val="3"/>
    </font>
    <font>
      <sz val="11"/>
      <name val="ＤＦ平成明朝体W3"/>
      <family val="1"/>
    </font>
    <font>
      <sz val="16"/>
      <name val="ＤＦ平成明朝体W3"/>
      <family val="1"/>
    </font>
    <font>
      <u val="single"/>
      <sz val="11"/>
      <color indexed="36"/>
      <name val="ＭＳ Ｐゴシック"/>
      <family val="3"/>
    </font>
    <font>
      <b/>
      <sz val="20"/>
      <color indexed="10"/>
      <name val="ＭＳ Ｐゴシック"/>
      <family val="3"/>
    </font>
    <font>
      <sz val="9"/>
      <name val="ＭＳ Ｐゴシック"/>
      <family val="3"/>
    </font>
    <font>
      <sz val="20"/>
      <name val="ＭＳ Ｐゴシック"/>
      <family val="3"/>
    </font>
    <font>
      <sz val="16"/>
      <name val="ＭＳ Ｐゴシック"/>
      <family val="3"/>
    </font>
    <font>
      <sz val="11"/>
      <color indexed="14"/>
      <name val="ＭＳ Ｐゴシック"/>
      <family val="3"/>
    </font>
    <font>
      <u val="single"/>
      <sz val="11"/>
      <name val="ＭＳ Ｐゴシック"/>
      <family val="3"/>
    </font>
    <font>
      <sz val="11"/>
      <color indexed="10"/>
      <name val="ＭＳ Ｐゴシック"/>
      <family val="3"/>
    </font>
    <font>
      <sz val="14"/>
      <name val="ＭＳ 明朝"/>
      <family val="1"/>
    </font>
    <font>
      <sz val="10"/>
      <name val="ＭＳ Ｐゴシック"/>
      <family val="3"/>
    </font>
    <font>
      <b/>
      <sz val="22"/>
      <color indexed="21"/>
      <name val="HGS創英角ｺﾞｼｯｸUB"/>
      <family val="3"/>
    </font>
    <font>
      <sz val="10"/>
      <color indexed="10"/>
      <name val="ＭＳ Ｐゴシック"/>
      <family val="3"/>
    </font>
    <font>
      <b/>
      <u val="single"/>
      <sz val="16"/>
      <color indexed="12"/>
      <name val="HG正楷書体-PRO"/>
      <family val="2"/>
    </font>
    <font>
      <u val="single"/>
      <sz val="11"/>
      <color indexed="10"/>
      <name val="ＭＳ Ｐゴシック"/>
      <family val="3"/>
    </font>
    <font>
      <sz val="22"/>
      <color indexed="48"/>
      <name val="ＭＳ Ｐゴシック"/>
      <family val="3"/>
    </font>
    <font>
      <sz val="11"/>
      <color indexed="61"/>
      <name val="ＭＳ Ｐゴシック"/>
      <family val="3"/>
    </font>
    <font>
      <b/>
      <sz val="11"/>
      <color indexed="14"/>
      <name val="ＭＳ Ｐゴシック"/>
      <family val="3"/>
    </font>
    <font>
      <b/>
      <sz val="16"/>
      <name val="HG正楷書体-PRO"/>
      <family val="2"/>
    </font>
    <font>
      <b/>
      <sz val="9"/>
      <name val="ＭＳ Ｐゴシック"/>
      <family val="3"/>
    </font>
    <font>
      <b/>
      <sz val="12"/>
      <color indexed="10"/>
      <name val="ＭＳ Ｐゴシック"/>
      <family val="3"/>
    </font>
    <font>
      <sz val="11"/>
      <color indexed="52"/>
      <name val="ＭＳ Ｐゴシック"/>
      <family val="3"/>
    </font>
    <font>
      <sz val="11"/>
      <color indexed="12"/>
      <name val="ＭＳ Ｐゴシック"/>
      <family val="3"/>
    </font>
    <font>
      <sz val="120"/>
      <name val="TT-JTC江戸文字「風雲」"/>
      <family val="3"/>
    </font>
    <font>
      <b/>
      <sz val="22"/>
      <name val="HG正楷書体-PRO"/>
      <family val="2"/>
    </font>
    <font>
      <b/>
      <sz val="11"/>
      <name val="HG正楷書体-PRO"/>
      <family val="2"/>
    </font>
    <font>
      <b/>
      <sz val="20"/>
      <name val="HG正楷書体-PRO"/>
      <family val="2"/>
    </font>
    <font>
      <u val="single"/>
      <sz val="20"/>
      <color indexed="12"/>
      <name val="ＭＳ Ｐゴシック"/>
      <family val="3"/>
    </font>
    <font>
      <sz val="18"/>
      <name val="ＭＳ Ｐゴシック"/>
      <family val="3"/>
    </font>
    <font>
      <sz val="12"/>
      <name val="ＭＳ Ｐゴシック"/>
      <family val="3"/>
    </font>
    <font>
      <b/>
      <sz val="10"/>
      <name val="ＭＳ Ｐゴシック"/>
      <family val="3"/>
    </font>
    <font>
      <sz val="8"/>
      <name val="ＭＳ Ｐゴシック"/>
      <family val="3"/>
    </font>
    <font>
      <sz val="11"/>
      <name val="ＤＦ平成明朝体W3Ｊ"/>
      <family val="1"/>
    </font>
    <font>
      <sz val="9"/>
      <name val="ＤＦ平成明朝体W3Ｊ"/>
      <family val="1"/>
    </font>
    <font>
      <sz val="11"/>
      <name val="HG正楷書体-PRO"/>
      <family val="2"/>
    </font>
    <font>
      <u val="single"/>
      <sz val="48"/>
      <color indexed="12"/>
      <name val="HG正楷書体-PRO"/>
      <family val="2"/>
    </font>
    <font>
      <u val="single"/>
      <sz val="18"/>
      <color indexed="12"/>
      <name val="ＭＳ Ｐゴシック"/>
      <family val="3"/>
    </font>
    <font>
      <b/>
      <u val="single"/>
      <sz val="18"/>
      <color indexed="12"/>
      <name val="HG正楷書体-PRO"/>
      <family val="2"/>
    </font>
    <font>
      <sz val="10.5"/>
      <name val="Times New Roman"/>
      <family val="1"/>
    </font>
    <font>
      <u val="single"/>
      <sz val="14"/>
      <name val="ＭＳ 明朝"/>
      <family val="1"/>
    </font>
    <font>
      <u val="single"/>
      <sz val="12"/>
      <name val="ＭＳ 明朝"/>
      <family val="1"/>
    </font>
    <font>
      <sz val="10.5"/>
      <name val="ＭＳ 明朝"/>
      <family val="1"/>
    </font>
    <font>
      <b/>
      <sz val="16"/>
      <name val="ＭＳ Ｐゴシック"/>
      <family val="3"/>
    </font>
    <font>
      <sz val="72"/>
      <name val="TT-JTC江戸文字「風雲」"/>
      <family val="3"/>
    </font>
    <font>
      <sz val="12"/>
      <color indexed="10"/>
      <name val="HGS創英角ﾎﾟｯﾌﾟ体"/>
      <family val="3"/>
    </font>
    <font>
      <sz val="20"/>
      <name val="HGS創英角ﾎﾟｯﾌﾟ体"/>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ＤＦ平成明朝体W3Ｊ"/>
      <family val="1"/>
    </font>
    <font>
      <sz val="16"/>
      <color indexed="10"/>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ＤＦ平成明朝体W3Ｊ"/>
      <family val="1"/>
    </font>
    <font>
      <sz val="11"/>
      <color theme="1"/>
      <name val="ＭＳ Ｐゴシック"/>
      <family val="3"/>
    </font>
  </fonts>
  <fills count="4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15"/>
        <bgColor indexed="64"/>
      </patternFill>
    </fill>
    <fill>
      <patternFill patternType="solid">
        <fgColor indexed="44"/>
        <bgColor indexed="64"/>
      </patternFill>
    </fill>
    <fill>
      <patternFill patternType="solid">
        <fgColor indexed="34"/>
        <bgColor indexed="64"/>
      </patternFill>
    </fill>
    <fill>
      <patternFill patternType="solid">
        <fgColor indexed="43"/>
        <bgColor indexed="64"/>
      </patternFill>
    </fill>
    <fill>
      <patternFill patternType="solid">
        <fgColor rgb="FFFFC000"/>
        <bgColor indexed="64"/>
      </patternFill>
    </fill>
    <fill>
      <patternFill patternType="solid">
        <fgColor indexed="13"/>
        <bgColor indexed="64"/>
      </patternFill>
    </fill>
    <fill>
      <patternFill patternType="solid">
        <fgColor indexed="40"/>
        <bgColor indexed="64"/>
      </patternFill>
    </fill>
    <fill>
      <patternFill patternType="solid">
        <fgColor indexed="45"/>
        <bgColor indexed="64"/>
      </patternFill>
    </fill>
    <fill>
      <patternFill patternType="solid">
        <fgColor indexed="9"/>
        <bgColor indexed="64"/>
      </patternFill>
    </fill>
    <fill>
      <patternFill patternType="solid">
        <fgColor indexed="11"/>
        <bgColor indexed="64"/>
      </patternFill>
    </fill>
    <fill>
      <patternFill patternType="solid">
        <fgColor theme="3" tint="0.7999500036239624"/>
        <bgColor indexed="64"/>
      </patternFill>
    </fill>
    <fill>
      <patternFill patternType="solid">
        <fgColor indexed="1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double">
        <color indexed="14"/>
      </left>
      <right>
        <color indexed="63"/>
      </right>
      <top style="double">
        <color indexed="14"/>
      </top>
      <bottom>
        <color indexed="63"/>
      </bottom>
    </border>
    <border>
      <left>
        <color indexed="63"/>
      </left>
      <right>
        <color indexed="63"/>
      </right>
      <top style="double">
        <color indexed="14"/>
      </top>
      <bottom>
        <color indexed="63"/>
      </bottom>
    </border>
    <border>
      <left>
        <color indexed="63"/>
      </left>
      <right style="double">
        <color indexed="14"/>
      </right>
      <top style="double">
        <color indexed="14"/>
      </top>
      <bottom>
        <color indexed="63"/>
      </bottom>
    </border>
    <border>
      <left style="double">
        <color indexed="14"/>
      </left>
      <right>
        <color indexed="63"/>
      </right>
      <top>
        <color indexed="63"/>
      </top>
      <bottom>
        <color indexed="63"/>
      </bottom>
    </border>
    <border>
      <left>
        <color indexed="63"/>
      </left>
      <right style="double">
        <color indexed="14"/>
      </right>
      <top>
        <color indexed="63"/>
      </top>
      <bottom>
        <color indexed="63"/>
      </bottom>
    </border>
    <border>
      <left style="double">
        <color indexed="14"/>
      </left>
      <right>
        <color indexed="63"/>
      </right>
      <top>
        <color indexed="63"/>
      </top>
      <bottom style="double">
        <color indexed="14"/>
      </bottom>
    </border>
    <border>
      <left>
        <color indexed="63"/>
      </left>
      <right>
        <color indexed="63"/>
      </right>
      <top>
        <color indexed="63"/>
      </top>
      <bottom style="double">
        <color indexed="14"/>
      </bottom>
    </border>
    <border>
      <left>
        <color indexed="63"/>
      </left>
      <right style="double">
        <color indexed="14"/>
      </right>
      <top>
        <color indexed="63"/>
      </top>
      <bottom style="double">
        <color indexed="14"/>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
      <right>
        <color indexed="63"/>
      </right>
      <top>
        <color indexed="63"/>
      </top>
      <bottom style="thin"/>
    </border>
    <border>
      <left style="thin"/>
      <right style="medium"/>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s>
  <cellStyleXfs count="63">
    <xf numFmtId="0" fontId="0" fillId="0" borderId="0">
      <alignment/>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6" fillId="0" borderId="0" applyNumberFormat="0" applyFill="0" applyBorder="0" applyAlignment="0" applyProtection="0"/>
    <xf numFmtId="0" fontId="86" fillId="32" borderId="0" applyNumberFormat="0" applyBorder="0" applyAlignment="0" applyProtection="0"/>
  </cellStyleXfs>
  <cellXfs count="263">
    <xf numFmtId="0" fontId="0" fillId="0" borderId="0" xfId="0" applyAlignment="1">
      <alignment/>
    </xf>
    <xf numFmtId="0" fontId="4" fillId="0" borderId="0" xfId="0" applyFont="1" applyAlignment="1">
      <alignment vertical="center"/>
    </xf>
    <xf numFmtId="0" fontId="0" fillId="0" borderId="0" xfId="0" applyFill="1" applyBorder="1" applyAlignment="1">
      <alignment/>
    </xf>
    <xf numFmtId="0" fontId="8"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top"/>
    </xf>
    <xf numFmtId="0" fontId="9" fillId="0" borderId="0" xfId="0" applyFont="1" applyFill="1" applyBorder="1" applyAlignment="1">
      <alignment vertical="center"/>
    </xf>
    <xf numFmtId="0" fontId="10" fillId="0" borderId="0" xfId="0" applyFont="1" applyFill="1" applyBorder="1" applyAlignment="1">
      <alignment horizontal="left" vertical="top"/>
    </xf>
    <xf numFmtId="0" fontId="0" fillId="0" borderId="0" xfId="0" applyFill="1" applyBorder="1" applyAlignment="1">
      <alignment horizontal="distributed" vertical="center"/>
    </xf>
    <xf numFmtId="0" fontId="12" fillId="0" borderId="0" xfId="0" applyFont="1" applyFill="1" applyBorder="1" applyAlignment="1">
      <alignment vertical="center"/>
    </xf>
    <xf numFmtId="0" fontId="0" fillId="0" borderId="0" xfId="0" applyAlignment="1">
      <alignment vertical="center"/>
    </xf>
    <xf numFmtId="0" fontId="13" fillId="0" borderId="0" xfId="0" applyFont="1" applyFill="1" applyBorder="1" applyAlignment="1">
      <alignment vertical="center"/>
    </xf>
    <xf numFmtId="0" fontId="23" fillId="0" borderId="0" xfId="0" applyFont="1" applyAlignment="1">
      <alignment vertical="center"/>
    </xf>
    <xf numFmtId="0" fontId="25" fillId="33" borderId="0" xfId="0" applyFont="1" applyFill="1" applyBorder="1" applyAlignment="1">
      <alignment horizontal="right" vertical="center"/>
    </xf>
    <xf numFmtId="49" fontId="25" fillId="33" borderId="0" xfId="0" applyNumberFormat="1" applyFont="1" applyFill="1" applyBorder="1" applyAlignment="1">
      <alignment horizontal="center" vertical="center"/>
    </xf>
    <xf numFmtId="0" fontId="25" fillId="33" borderId="0" xfId="0" applyFont="1" applyFill="1" applyBorder="1" applyAlignment="1">
      <alignment vertical="center"/>
    </xf>
    <xf numFmtId="0" fontId="25" fillId="33" borderId="0" xfId="0" applyFont="1" applyFill="1" applyBorder="1" applyAlignment="1">
      <alignment horizontal="center" vertical="center"/>
    </xf>
    <xf numFmtId="0" fontId="25" fillId="33" borderId="0" xfId="0" applyFont="1" applyFill="1" applyBorder="1" applyAlignment="1">
      <alignment vertical="top"/>
    </xf>
    <xf numFmtId="0" fontId="25" fillId="33" borderId="0" xfId="0" applyFont="1" applyFill="1" applyBorder="1" applyAlignment="1">
      <alignment horizontal="left" vertical="center"/>
    </xf>
    <xf numFmtId="0" fontId="26" fillId="0" borderId="0" xfId="0" applyFont="1" applyFill="1" applyBorder="1" applyAlignment="1">
      <alignment/>
    </xf>
    <xf numFmtId="0" fontId="30" fillId="0" borderId="0" xfId="0" applyFont="1" applyAlignment="1">
      <alignment/>
    </xf>
    <xf numFmtId="0" fontId="33" fillId="0" borderId="0" xfId="0" applyFont="1" applyAlignment="1">
      <alignment vertical="center"/>
    </xf>
    <xf numFmtId="0" fontId="9" fillId="0" borderId="0" xfId="0" applyFont="1" applyAlignment="1">
      <alignment vertical="center"/>
    </xf>
    <xf numFmtId="0" fontId="19" fillId="0" borderId="0" xfId="43" applyFont="1" applyFill="1" applyAlignment="1" applyProtection="1">
      <alignment vertical="center"/>
      <protection/>
    </xf>
    <xf numFmtId="0" fontId="0" fillId="0" borderId="0" xfId="0" applyFill="1" applyBorder="1" applyAlignment="1">
      <alignment vertical="center" wrapText="1"/>
    </xf>
    <xf numFmtId="0" fontId="19" fillId="0" borderId="0" xfId="43" applyFont="1" applyFill="1" applyBorder="1" applyAlignment="1" applyProtection="1">
      <alignment vertical="center"/>
      <protection/>
    </xf>
    <xf numFmtId="0" fontId="32" fillId="0" borderId="0" xfId="43" applyFont="1" applyFill="1" applyBorder="1" applyAlignment="1" applyProtection="1">
      <alignment vertical="center"/>
      <protection/>
    </xf>
    <xf numFmtId="0" fontId="0" fillId="0" borderId="0" xfId="0" applyFill="1" applyAlignment="1">
      <alignment/>
    </xf>
    <xf numFmtId="0" fontId="0" fillId="0" borderId="10" xfId="0" applyBorder="1" applyAlignment="1">
      <alignment/>
    </xf>
    <xf numFmtId="0" fontId="37" fillId="34" borderId="10" xfId="0" applyFont="1" applyFill="1" applyBorder="1" applyAlignment="1">
      <alignment/>
    </xf>
    <xf numFmtId="0" fontId="37" fillId="0" borderId="10" xfId="0" applyFont="1" applyFill="1" applyBorder="1" applyAlignment="1">
      <alignment horizontal="center" vertical="center"/>
    </xf>
    <xf numFmtId="0" fontId="38" fillId="0" borderId="11" xfId="0" applyFont="1" applyFill="1" applyBorder="1" applyAlignment="1">
      <alignment vertical="center" wrapText="1" shrinkToFit="1"/>
    </xf>
    <xf numFmtId="0" fontId="37" fillId="0" borderId="12" xfId="0" applyFont="1" applyFill="1" applyBorder="1" applyAlignment="1">
      <alignment horizontal="center" vertical="center"/>
    </xf>
    <xf numFmtId="0" fontId="0" fillId="2" borderId="10" xfId="0" applyFill="1" applyBorder="1" applyAlignment="1">
      <alignment/>
    </xf>
    <xf numFmtId="0" fontId="0" fillId="2" borderId="10" xfId="0" applyFill="1" applyBorder="1" applyAlignment="1">
      <alignment horizontal="center"/>
    </xf>
    <xf numFmtId="0" fontId="0" fillId="2" borderId="10" xfId="0" applyFill="1" applyBorder="1" applyAlignment="1">
      <alignment horizontal="center" vertical="center"/>
    </xf>
    <xf numFmtId="0" fontId="37" fillId="35" borderId="13" xfId="0" applyFont="1" applyFill="1" applyBorder="1" applyAlignment="1">
      <alignment horizontal="center" vertical="center"/>
    </xf>
    <xf numFmtId="0" fontId="0" fillId="0" borderId="10" xfId="0" applyBorder="1" applyAlignment="1">
      <alignment horizontal="center" vertical="center" wrapText="1"/>
    </xf>
    <xf numFmtId="0" fontId="0" fillId="36" borderId="10" xfId="0" applyFill="1" applyBorder="1" applyAlignment="1">
      <alignment horizontal="center" vertical="center"/>
    </xf>
    <xf numFmtId="0" fontId="0" fillId="0" borderId="10" xfId="0" applyBorder="1" applyAlignment="1">
      <alignment horizontal="center" vertical="center"/>
    </xf>
    <xf numFmtId="0" fontId="37" fillId="37" borderId="10" xfId="0" applyFont="1" applyFill="1" applyBorder="1" applyAlignment="1">
      <alignment horizontal="center" vertical="center"/>
    </xf>
    <xf numFmtId="0" fontId="37" fillId="34" borderId="10" xfId="0" applyFont="1" applyFill="1" applyBorder="1" applyAlignment="1">
      <alignment horizontal="center" vertical="center"/>
    </xf>
    <xf numFmtId="0" fontId="0" fillId="0" borderId="0" xfId="0" applyAlignment="1">
      <alignment horizontal="center" vertical="center"/>
    </xf>
    <xf numFmtId="0" fontId="0" fillId="13" borderId="10" xfId="0" applyFill="1" applyBorder="1" applyAlignment="1">
      <alignment horizontal="center" vertical="center"/>
    </xf>
    <xf numFmtId="0" fontId="39" fillId="0" borderId="0" xfId="0" applyFont="1" applyFill="1" applyBorder="1" applyAlignment="1">
      <alignment horizontal="center" vertical="center" shrinkToFit="1"/>
    </xf>
    <xf numFmtId="0" fontId="0" fillId="0" borderId="0" xfId="0" applyAlignment="1">
      <alignment horizontal="center"/>
    </xf>
    <xf numFmtId="0" fontId="37" fillId="0" borderId="0" xfId="0" applyFont="1" applyFill="1" applyBorder="1" applyAlignment="1">
      <alignment horizontal="left" vertical="center"/>
    </xf>
    <xf numFmtId="0" fontId="0" fillId="0" borderId="0" xfId="0" applyBorder="1" applyAlignment="1">
      <alignment vertical="center"/>
    </xf>
    <xf numFmtId="0" fontId="0" fillId="0" borderId="14" xfId="0" applyFill="1" applyBorder="1" applyAlignment="1">
      <alignment vertical="center" shrinkToFit="1"/>
    </xf>
    <xf numFmtId="0" fontId="37" fillId="35" borderId="13" xfId="0" applyFont="1" applyFill="1" applyBorder="1" applyAlignment="1">
      <alignment horizontal="center" vertical="center" shrinkToFi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10" xfId="0" applyBorder="1" applyAlignment="1">
      <alignment horizontal="center" vertical="center" shrinkToFit="1"/>
    </xf>
    <xf numFmtId="0" fontId="37" fillId="37" borderId="10" xfId="0" applyFont="1" applyFill="1" applyBorder="1" applyAlignment="1">
      <alignment horizontal="center" vertical="center" shrinkToFit="1"/>
    </xf>
    <xf numFmtId="0" fontId="37" fillId="34" borderId="10" xfId="0" applyFont="1" applyFill="1" applyBorder="1" applyAlignment="1">
      <alignment horizontal="center" vertical="center" shrinkToFit="1"/>
    </xf>
    <xf numFmtId="0" fontId="42" fillId="0" borderId="0" xfId="43" applyFont="1" applyFill="1" applyBorder="1" applyAlignment="1" applyProtection="1">
      <alignment vertical="center" wrapText="1"/>
      <protection/>
    </xf>
    <xf numFmtId="0" fontId="33" fillId="0" borderId="0" xfId="0" applyFont="1" applyBorder="1" applyAlignment="1">
      <alignment vertical="center"/>
    </xf>
    <xf numFmtId="0" fontId="37" fillId="34" borderId="10" xfId="0" applyFont="1" applyFill="1" applyBorder="1" applyAlignment="1">
      <alignment shrinkToFit="1"/>
    </xf>
    <xf numFmtId="0" fontId="0" fillId="0" borderId="0" xfId="0" applyAlignment="1">
      <alignment shrinkToFit="1"/>
    </xf>
    <xf numFmtId="0" fontId="23" fillId="0" borderId="0" xfId="0" applyFont="1" applyFill="1" applyBorder="1" applyAlignment="1">
      <alignment vertical="center"/>
    </xf>
    <xf numFmtId="0" fontId="18" fillId="0" borderId="0" xfId="43" applyFont="1" applyFill="1" applyBorder="1" applyAlignment="1" applyProtection="1">
      <alignment vertical="center" wrapText="1"/>
      <protection/>
    </xf>
    <xf numFmtId="0" fontId="18" fillId="0" borderId="0" xfId="43" applyFont="1" applyFill="1" applyBorder="1" applyAlignment="1" applyProtection="1">
      <alignment vertical="center"/>
      <protection/>
    </xf>
    <xf numFmtId="0" fontId="3" fillId="0" borderId="10" xfId="0" applyFont="1" applyBorder="1" applyAlignment="1">
      <alignment wrapText="1"/>
    </xf>
    <xf numFmtId="0" fontId="87" fillId="0" borderId="0" xfId="0" applyFont="1" applyAlignment="1">
      <alignment/>
    </xf>
    <xf numFmtId="0" fontId="88" fillId="0" borderId="0" xfId="0" applyFont="1" applyFill="1" applyBorder="1" applyAlignment="1">
      <alignment horizontal="center" vertical="center"/>
    </xf>
    <xf numFmtId="0" fontId="0" fillId="38" borderId="15" xfId="0" applyFill="1" applyBorder="1" applyAlignment="1">
      <alignment horizontal="left" shrinkToFit="1"/>
    </xf>
    <xf numFmtId="0" fontId="0" fillId="38" borderId="15" xfId="0" applyFill="1" applyBorder="1" applyAlignment="1">
      <alignment horizontal="left" vertical="center"/>
    </xf>
    <xf numFmtId="0" fontId="37" fillId="0" borderId="11" xfId="0" applyFont="1" applyFill="1" applyBorder="1" applyAlignment="1">
      <alignment horizontal="center" vertical="center"/>
    </xf>
    <xf numFmtId="0" fontId="43" fillId="0" borderId="0" xfId="0" applyFont="1" applyAlignment="1">
      <alignment horizontal="justify" vertical="center"/>
    </xf>
    <xf numFmtId="0" fontId="0" fillId="0" borderId="16" xfId="0" applyBorder="1" applyAlignment="1">
      <alignment vertical="center"/>
    </xf>
    <xf numFmtId="0" fontId="41" fillId="0" borderId="0" xfId="43" applyFont="1" applyFill="1" applyBorder="1" applyAlignment="1" applyProtection="1">
      <alignment vertical="center" wrapText="1"/>
      <protection/>
    </xf>
    <xf numFmtId="0" fontId="89" fillId="0" borderId="0" xfId="0" applyFont="1" applyAlignment="1">
      <alignment/>
    </xf>
    <xf numFmtId="0" fontId="89" fillId="0" borderId="0" xfId="0" applyFont="1" applyFill="1" applyAlignment="1">
      <alignment/>
    </xf>
    <xf numFmtId="57" fontId="0" fillId="2" borderId="10" xfId="0" applyNumberFormat="1" applyFill="1" applyBorder="1" applyAlignment="1">
      <alignment/>
    </xf>
    <xf numFmtId="57" fontId="37" fillId="34" borderId="10" xfId="0" applyNumberFormat="1" applyFont="1" applyFill="1" applyBorder="1" applyAlignment="1">
      <alignment/>
    </xf>
    <xf numFmtId="184" fontId="0" fillId="0" borderId="16" xfId="0" applyNumberFormat="1" applyBorder="1" applyAlignment="1">
      <alignment vertical="center"/>
    </xf>
    <xf numFmtId="184" fontId="0" fillId="0" borderId="17" xfId="0" applyNumberFormat="1" applyBorder="1" applyAlignment="1">
      <alignment horizontal="right" vertical="center"/>
    </xf>
    <xf numFmtId="0" fontId="0" fillId="0" borderId="17" xfId="0" applyBorder="1" applyAlignment="1">
      <alignment horizontal="right" vertical="center"/>
    </xf>
    <xf numFmtId="185" fontId="0" fillId="0" borderId="18" xfId="0" applyNumberFormat="1" applyBorder="1" applyAlignment="1">
      <alignment vertical="center" shrinkToFit="1"/>
    </xf>
    <xf numFmtId="184" fontId="0" fillId="0" borderId="19" xfId="0" applyNumberFormat="1" applyBorder="1" applyAlignment="1">
      <alignment vertical="center"/>
    </xf>
    <xf numFmtId="185" fontId="0" fillId="0" borderId="20" xfId="0" applyNumberFormat="1" applyBorder="1" applyAlignment="1">
      <alignment vertical="center" shrinkToFit="1"/>
    </xf>
    <xf numFmtId="184" fontId="0" fillId="0" borderId="21" xfId="0" applyNumberFormat="1" applyBorder="1" applyAlignment="1">
      <alignment horizontal="right" vertical="center"/>
    </xf>
    <xf numFmtId="0" fontId="0" fillId="0" borderId="19" xfId="0" applyBorder="1" applyAlignment="1">
      <alignment vertical="center"/>
    </xf>
    <xf numFmtId="0" fontId="0" fillId="0" borderId="21" xfId="0" applyBorder="1" applyAlignment="1">
      <alignment horizontal="right" vertical="center"/>
    </xf>
    <xf numFmtId="0" fontId="2" fillId="0" borderId="0" xfId="43" applyFill="1" applyAlignment="1" applyProtection="1">
      <alignment horizontal="center" vertical="center" wrapText="1"/>
      <protection/>
    </xf>
    <xf numFmtId="57" fontId="37" fillId="34" borderId="10" xfId="0" applyNumberFormat="1" applyFont="1" applyFill="1" applyBorder="1" applyAlignment="1">
      <alignment horizontal="center" vertical="center"/>
    </xf>
    <xf numFmtId="57" fontId="37" fillId="34" borderId="10" xfId="0" applyNumberFormat="1" applyFont="1" applyFill="1" applyBorder="1" applyAlignment="1">
      <alignment horizontal="center" vertical="center" shrinkToFit="1"/>
    </xf>
    <xf numFmtId="0" fontId="0" fillId="0" borderId="0" xfId="0" applyAlignment="1">
      <alignment horizontal="left"/>
    </xf>
    <xf numFmtId="0" fontId="0" fillId="0" borderId="11" xfId="0" applyBorder="1" applyAlignment="1">
      <alignment horizontal="center" vertical="center" wrapText="1"/>
    </xf>
    <xf numFmtId="0" fontId="11" fillId="0" borderId="10" xfId="0" applyFont="1" applyFill="1" applyBorder="1" applyAlignment="1">
      <alignment horizontal="center" vertical="center"/>
    </xf>
    <xf numFmtId="0" fontId="9" fillId="33" borderId="22" xfId="0" applyFont="1" applyFill="1" applyBorder="1" applyAlignment="1">
      <alignment horizontal="center" vertical="top" wrapText="1"/>
    </xf>
    <xf numFmtId="0" fontId="9" fillId="33" borderId="23" xfId="0" applyFont="1" applyFill="1" applyBorder="1" applyAlignment="1">
      <alignment horizontal="center" vertical="top" wrapText="1"/>
    </xf>
    <xf numFmtId="0" fontId="9" fillId="33" borderId="24" xfId="0" applyFont="1" applyFill="1" applyBorder="1" applyAlignment="1">
      <alignment horizontal="center" vertical="top" wrapText="1"/>
    </xf>
    <xf numFmtId="0" fontId="9" fillId="33" borderId="25" xfId="0" applyFont="1" applyFill="1" applyBorder="1" applyAlignment="1">
      <alignment horizontal="center" vertical="top" wrapText="1"/>
    </xf>
    <xf numFmtId="0" fontId="9" fillId="33" borderId="0" xfId="0" applyFont="1" applyFill="1" applyBorder="1" applyAlignment="1">
      <alignment horizontal="center" vertical="top" wrapText="1"/>
    </xf>
    <xf numFmtId="0" fontId="9" fillId="33" borderId="26" xfId="0" applyFont="1" applyFill="1" applyBorder="1" applyAlignment="1">
      <alignment horizontal="center" vertical="top" wrapText="1"/>
    </xf>
    <xf numFmtId="0" fontId="9" fillId="33" borderId="27" xfId="0" applyFont="1" applyFill="1" applyBorder="1" applyAlignment="1">
      <alignment horizontal="center" vertical="top" wrapText="1"/>
    </xf>
    <xf numFmtId="0" fontId="9" fillId="33" borderId="28" xfId="0" applyFont="1" applyFill="1" applyBorder="1" applyAlignment="1">
      <alignment horizontal="center" vertical="top" wrapText="1"/>
    </xf>
    <xf numFmtId="0" fontId="9" fillId="33" borderId="29" xfId="0" applyFont="1" applyFill="1" applyBorder="1" applyAlignment="1">
      <alignment horizontal="center" vertical="top" wrapText="1"/>
    </xf>
    <xf numFmtId="0" fontId="2" fillId="35" borderId="0" xfId="43" applyFill="1" applyAlignment="1" applyProtection="1">
      <alignment horizontal="center" vertical="center"/>
      <protection/>
    </xf>
    <xf numFmtId="0" fontId="7" fillId="39" borderId="10" xfId="0" applyFont="1" applyFill="1" applyBorder="1" applyAlignment="1">
      <alignment horizontal="center" vertical="center"/>
    </xf>
    <xf numFmtId="0" fontId="15" fillId="37" borderId="0" xfId="0" applyFont="1" applyFill="1" applyBorder="1" applyAlignment="1">
      <alignment horizontal="left" vertical="top" wrapText="1"/>
    </xf>
    <xf numFmtId="0" fontId="10" fillId="0" borderId="0" xfId="0" applyFont="1" applyFill="1" applyBorder="1" applyAlignment="1">
      <alignment horizontal="center" vertical="top"/>
    </xf>
    <xf numFmtId="0" fontId="22" fillId="33" borderId="0" xfId="0" applyFont="1" applyFill="1" applyBorder="1" applyAlignment="1">
      <alignment horizontal="center" vertical="center"/>
    </xf>
    <xf numFmtId="0" fontId="2" fillId="39" borderId="0" xfId="43" applyFill="1" applyBorder="1" applyAlignment="1" applyProtection="1">
      <alignment horizontal="center" vertical="center"/>
      <protection/>
    </xf>
    <xf numFmtId="0" fontId="2" fillId="40" borderId="0" xfId="43" applyFill="1" applyBorder="1" applyAlignment="1" applyProtection="1">
      <alignment horizontal="center" vertical="center"/>
      <protection/>
    </xf>
    <xf numFmtId="0" fontId="25" fillId="33" borderId="0" xfId="0" applyFont="1" applyFill="1" applyBorder="1" applyAlignment="1">
      <alignment horizontal="center" vertical="center"/>
    </xf>
    <xf numFmtId="0" fontId="29" fillId="0" borderId="0" xfId="0" applyFont="1" applyAlignment="1">
      <alignment horizontal="right" shrinkToFit="1"/>
    </xf>
    <xf numFmtId="0" fontId="31" fillId="0" borderId="0" xfId="0" applyFont="1" applyAlignment="1">
      <alignment horizontal="left"/>
    </xf>
    <xf numFmtId="0" fontId="31" fillId="0" borderId="0" xfId="0" applyFont="1" applyAlignment="1">
      <alignment vertical="center" wrapText="1"/>
    </xf>
    <xf numFmtId="0" fontId="2" fillId="39" borderId="0" xfId="43" applyFill="1" applyAlignment="1" applyProtection="1">
      <alignment horizontal="center" vertical="center"/>
      <protection/>
    </xf>
    <xf numFmtId="0" fontId="48" fillId="0" borderId="0" xfId="0" applyFont="1" applyAlignment="1">
      <alignment horizontal="center" shrinkToFit="1"/>
    </xf>
    <xf numFmtId="0" fontId="28" fillId="0" borderId="0" xfId="0" applyFont="1" applyAlignment="1">
      <alignment horizontal="distributed" vertical="center" shrinkToFit="1"/>
    </xf>
    <xf numFmtId="0" fontId="28" fillId="0" borderId="0" xfId="0" applyFont="1" applyAlignment="1">
      <alignment horizontal="center" vertical="center" shrinkToFit="1"/>
    </xf>
    <xf numFmtId="0" fontId="2" fillId="41" borderId="0" xfId="43" applyFill="1" applyAlignment="1" applyProtection="1">
      <alignment horizontal="center" vertical="center" textRotation="255"/>
      <protection/>
    </xf>
    <xf numFmtId="0" fontId="0" fillId="0" borderId="30" xfId="0" applyFill="1" applyBorder="1" applyAlignment="1">
      <alignment horizontal="center" vertical="center"/>
    </xf>
    <xf numFmtId="0" fontId="9" fillId="33" borderId="10" xfId="0" applyFont="1" applyFill="1" applyBorder="1" applyAlignment="1">
      <alignment horizontal="center" vertical="center"/>
    </xf>
    <xf numFmtId="0" fontId="20" fillId="37" borderId="10" xfId="0" applyFont="1" applyFill="1" applyBorder="1" applyAlignment="1">
      <alignment horizontal="center" vertical="center"/>
    </xf>
    <xf numFmtId="0" fontId="21" fillId="33" borderId="10" xfId="0" applyFont="1" applyFill="1" applyBorder="1" applyAlignment="1">
      <alignment horizontal="center" vertical="center"/>
    </xf>
    <xf numFmtId="0" fontId="27" fillId="42" borderId="0" xfId="0" applyFont="1" applyFill="1" applyAlignment="1">
      <alignment horizontal="left" vertical="center" wrapText="1"/>
    </xf>
    <xf numFmtId="0" fontId="33" fillId="37" borderId="31" xfId="0" applyFont="1" applyFill="1" applyBorder="1" applyAlignment="1">
      <alignment horizontal="center" vertical="center" shrinkToFit="1"/>
    </xf>
    <xf numFmtId="0" fontId="33" fillId="37" borderId="32" xfId="0" applyFont="1" applyFill="1" applyBorder="1" applyAlignment="1">
      <alignment horizontal="center" vertical="center" shrinkToFit="1"/>
    </xf>
    <xf numFmtId="0" fontId="33" fillId="37" borderId="33" xfId="0" applyFont="1" applyFill="1" applyBorder="1" applyAlignment="1">
      <alignment horizontal="center" vertical="center" shrinkToFit="1"/>
    </xf>
    <xf numFmtId="0" fontId="33" fillId="37" borderId="16" xfId="0" applyFont="1" applyFill="1" applyBorder="1" applyAlignment="1">
      <alignment horizontal="center" vertical="center" shrinkToFit="1"/>
    </xf>
    <xf numFmtId="0" fontId="33" fillId="37" borderId="18" xfId="0" applyFont="1" applyFill="1" applyBorder="1" applyAlignment="1">
      <alignment horizontal="center" vertical="center" shrinkToFit="1"/>
    </xf>
    <xf numFmtId="0" fontId="33" fillId="37" borderId="17" xfId="0" applyFont="1" applyFill="1" applyBorder="1" applyAlignment="1">
      <alignment horizontal="center" vertical="center" shrinkToFit="1"/>
    </xf>
    <xf numFmtId="0" fontId="17" fillId="37" borderId="10" xfId="0" applyFont="1" applyFill="1" applyBorder="1" applyAlignment="1">
      <alignment horizontal="left" vertical="center" wrapText="1"/>
    </xf>
    <xf numFmtId="0" fontId="33" fillId="37" borderId="10" xfId="0" applyFont="1" applyFill="1" applyBorder="1" applyAlignment="1">
      <alignment horizontal="center" vertical="center"/>
    </xf>
    <xf numFmtId="0" fontId="0" fillId="36" borderId="10" xfId="0" applyFill="1" applyBorder="1" applyAlignment="1">
      <alignment horizontal="center" vertical="center"/>
    </xf>
    <xf numFmtId="0" fontId="2" fillId="43" borderId="10" xfId="43" applyFill="1" applyBorder="1" applyAlignment="1" applyProtection="1">
      <alignment horizontal="center" vertical="center" wrapText="1"/>
      <protection/>
    </xf>
    <xf numFmtId="0" fontId="2" fillId="43" borderId="10" xfId="43" applyFill="1" applyBorder="1" applyAlignment="1" applyProtection="1">
      <alignment horizontal="center" vertical="center"/>
      <protection/>
    </xf>
    <xf numFmtId="0" fontId="34" fillId="37" borderId="10" xfId="0" applyFont="1" applyFill="1" applyBorder="1" applyAlignment="1">
      <alignment horizontal="center" vertical="center"/>
    </xf>
    <xf numFmtId="0" fontId="0" fillId="33" borderId="10" xfId="0" applyFill="1" applyBorder="1" applyAlignment="1">
      <alignment horizontal="center" vertical="center"/>
    </xf>
    <xf numFmtId="0" fontId="10" fillId="37" borderId="10" xfId="0" applyFont="1" applyFill="1" applyBorder="1" applyAlignment="1">
      <alignment horizontal="center" vertical="center"/>
    </xf>
    <xf numFmtId="0" fontId="2" fillId="2" borderId="10" xfId="43" applyFill="1" applyBorder="1" applyAlignment="1" applyProtection="1">
      <alignment horizontal="center" vertical="center" wrapText="1"/>
      <protection/>
    </xf>
    <xf numFmtId="0" fontId="0" fillId="0" borderId="14" xfId="0" applyFill="1" applyBorder="1" applyAlignment="1">
      <alignment horizontal="center" vertical="center"/>
    </xf>
    <xf numFmtId="0" fontId="0" fillId="0" borderId="0" xfId="0" applyFill="1" applyBorder="1" applyAlignment="1">
      <alignment horizontal="center" vertical="center" shrinkToFit="1"/>
    </xf>
    <xf numFmtId="0" fontId="33" fillId="33" borderId="10" xfId="0" applyFont="1" applyFill="1" applyBorder="1" applyAlignment="1">
      <alignment horizontal="center" vertical="center"/>
    </xf>
    <xf numFmtId="0" fontId="2" fillId="7" borderId="10" xfId="43" applyFill="1" applyBorder="1" applyAlignment="1" applyProtection="1">
      <alignment horizontal="center" vertical="center" wrapText="1"/>
      <protection/>
    </xf>
    <xf numFmtId="0" fontId="47" fillId="33" borderId="10" xfId="0" applyFont="1" applyFill="1" applyBorder="1" applyAlignment="1">
      <alignment horizontal="center" vertical="center"/>
    </xf>
    <xf numFmtId="0" fontId="0" fillId="36" borderId="0" xfId="0" applyFill="1" applyAlignment="1">
      <alignment horizontal="center" vertical="center"/>
    </xf>
    <xf numFmtId="0" fontId="24" fillId="44" borderId="0" xfId="0" applyFont="1" applyFill="1" applyBorder="1" applyAlignment="1">
      <alignment horizontal="left" vertical="center" wrapText="1"/>
    </xf>
    <xf numFmtId="49" fontId="0" fillId="44" borderId="30" xfId="0" applyNumberFormat="1" applyFill="1" applyBorder="1" applyAlignment="1">
      <alignment horizontal="center" vertical="center"/>
    </xf>
    <xf numFmtId="0" fontId="0" fillId="37" borderId="10" xfId="0" applyFill="1" applyBorder="1" applyAlignment="1">
      <alignment horizontal="center" vertical="center"/>
    </xf>
    <xf numFmtId="0" fontId="16" fillId="39" borderId="10" xfId="0" applyFont="1" applyFill="1" applyBorder="1" applyAlignment="1">
      <alignment horizontal="center" vertical="center"/>
    </xf>
    <xf numFmtId="0" fontId="13" fillId="37" borderId="10" xfId="0" applyFont="1" applyFill="1" applyBorder="1" applyAlignment="1">
      <alignment horizontal="center" vertical="center"/>
    </xf>
    <xf numFmtId="0" fontId="8" fillId="36" borderId="10" xfId="0" applyFont="1" applyFill="1" applyBorder="1" applyAlignment="1">
      <alignment horizontal="center" vertical="center"/>
    </xf>
    <xf numFmtId="0" fontId="8" fillId="36" borderId="10" xfId="0" applyFont="1" applyFill="1" applyBorder="1" applyAlignment="1">
      <alignment horizontal="center" vertical="center"/>
    </xf>
    <xf numFmtId="0" fontId="17" fillId="37" borderId="31" xfId="0" applyFont="1" applyFill="1" applyBorder="1" applyAlignment="1">
      <alignment horizontal="left" vertical="center" wrapText="1"/>
    </xf>
    <xf numFmtId="0" fontId="17" fillId="37" borderId="32" xfId="0" applyFont="1" applyFill="1" applyBorder="1" applyAlignment="1">
      <alignment horizontal="left" vertical="center" wrapText="1"/>
    </xf>
    <xf numFmtId="0" fontId="17" fillId="37" borderId="33" xfId="0" applyFont="1" applyFill="1" applyBorder="1" applyAlignment="1">
      <alignment horizontal="left" vertical="center" wrapText="1"/>
    </xf>
    <xf numFmtId="0" fontId="17" fillId="37" borderId="16" xfId="0" applyFont="1" applyFill="1" applyBorder="1" applyAlignment="1">
      <alignment horizontal="left" vertical="center" wrapText="1"/>
    </xf>
    <xf numFmtId="0" fontId="17" fillId="37" borderId="18" xfId="0" applyFont="1" applyFill="1" applyBorder="1" applyAlignment="1">
      <alignment horizontal="left" vertical="center" wrapText="1"/>
    </xf>
    <xf numFmtId="0" fontId="17" fillId="37" borderId="17" xfId="0" applyFont="1" applyFill="1" applyBorder="1" applyAlignment="1">
      <alignment horizontal="left" vertical="center" wrapText="1"/>
    </xf>
    <xf numFmtId="0" fontId="2" fillId="43" borderId="34" xfId="43" applyFill="1" applyBorder="1" applyAlignment="1" applyProtection="1">
      <alignment horizontal="center" vertical="center" wrapText="1"/>
      <protection/>
    </xf>
    <xf numFmtId="0" fontId="2" fillId="43" borderId="35" xfId="43" applyFill="1" applyBorder="1" applyAlignment="1" applyProtection="1">
      <alignment horizontal="center" vertical="center" wrapText="1"/>
      <protection/>
    </xf>
    <xf numFmtId="0" fontId="2" fillId="43" borderId="36" xfId="43" applyFill="1" applyBorder="1" applyAlignment="1" applyProtection="1">
      <alignment horizontal="center" vertical="center" wrapText="1"/>
      <protection/>
    </xf>
    <xf numFmtId="0" fontId="2" fillId="43" borderId="37" xfId="43" applyFill="1" applyBorder="1" applyAlignment="1" applyProtection="1">
      <alignment horizontal="center" vertical="center" wrapText="1"/>
      <protection/>
    </xf>
    <xf numFmtId="0" fontId="2" fillId="43" borderId="0" xfId="43" applyFill="1" applyBorder="1" applyAlignment="1" applyProtection="1">
      <alignment horizontal="center" vertical="center" wrapText="1"/>
      <protection/>
    </xf>
    <xf numFmtId="0" fontId="2" fillId="43" borderId="38" xfId="43" applyFill="1" applyBorder="1" applyAlignment="1" applyProtection="1">
      <alignment horizontal="center" vertical="center" wrapText="1"/>
      <protection/>
    </xf>
    <xf numFmtId="0" fontId="2" fillId="43" borderId="39" xfId="43" applyFill="1" applyBorder="1" applyAlignment="1" applyProtection="1">
      <alignment horizontal="center" vertical="center" wrapText="1"/>
      <protection/>
    </xf>
    <xf numFmtId="0" fontId="2" fillId="43" borderId="20" xfId="43" applyFill="1" applyBorder="1" applyAlignment="1" applyProtection="1">
      <alignment horizontal="center" vertical="center" wrapText="1"/>
      <protection/>
    </xf>
    <xf numFmtId="0" fontId="2" fillId="43" borderId="40" xfId="43" applyFill="1" applyBorder="1" applyAlignment="1" applyProtection="1">
      <alignment horizontal="center" vertical="center" wrapText="1"/>
      <protection/>
    </xf>
    <xf numFmtId="0" fontId="0" fillId="39" borderId="31" xfId="0" applyFill="1" applyBorder="1" applyAlignment="1">
      <alignment horizontal="center" vertical="center" shrinkToFit="1"/>
    </xf>
    <xf numFmtId="0" fontId="0" fillId="39" borderId="32" xfId="0" applyFill="1" applyBorder="1" applyAlignment="1">
      <alignment horizontal="center" vertical="center" shrinkToFit="1"/>
    </xf>
    <xf numFmtId="0" fontId="0" fillId="39" borderId="33" xfId="0" applyFill="1" applyBorder="1" applyAlignment="1">
      <alignment horizontal="center" vertical="center" shrinkToFit="1"/>
    </xf>
    <xf numFmtId="0" fontId="0" fillId="39" borderId="16" xfId="0" applyFill="1" applyBorder="1" applyAlignment="1">
      <alignment horizontal="center" vertical="center" shrinkToFit="1"/>
    </xf>
    <xf numFmtId="0" fontId="0" fillId="39" borderId="18" xfId="0" applyFill="1" applyBorder="1" applyAlignment="1">
      <alignment horizontal="center" vertical="center" shrinkToFit="1"/>
    </xf>
    <xf numFmtId="0" fontId="0" fillId="39" borderId="17" xfId="0" applyFill="1" applyBorder="1" applyAlignment="1">
      <alignment horizontal="center" vertical="center" shrinkToFit="1"/>
    </xf>
    <xf numFmtId="0" fontId="33" fillId="33" borderId="10" xfId="0" applyFont="1" applyFill="1" applyBorder="1" applyAlignment="1">
      <alignment horizontal="center" vertical="center" shrinkToFit="1"/>
    </xf>
    <xf numFmtId="0" fontId="2" fillId="2" borderId="0" xfId="43" applyFill="1" applyAlignment="1" applyProtection="1">
      <alignment horizontal="center" vertical="center"/>
      <protection/>
    </xf>
    <xf numFmtId="0" fontId="2" fillId="36" borderId="0" xfId="43" applyFill="1" applyAlignment="1" applyProtection="1">
      <alignment horizontal="center" vertical="center" wrapText="1"/>
      <protection/>
    </xf>
    <xf numFmtId="0" fontId="2" fillId="44" borderId="0" xfId="43" applyFill="1" applyAlignment="1" applyProtection="1">
      <alignment horizontal="center" vertical="center" wrapText="1"/>
      <protection/>
    </xf>
    <xf numFmtId="0" fontId="33" fillId="36" borderId="0" xfId="0" applyFont="1" applyFill="1" applyAlignment="1">
      <alignment horizontal="center" vertical="center"/>
    </xf>
    <xf numFmtId="0" fontId="0" fillId="0" borderId="0" xfId="0" applyFill="1" applyAlignment="1">
      <alignment horizontal="left" vertical="center"/>
    </xf>
    <xf numFmtId="0" fontId="0" fillId="0" borderId="0" xfId="0" applyFont="1" applyFill="1" applyAlignment="1">
      <alignment horizontal="left" vertical="center"/>
    </xf>
    <xf numFmtId="0" fontId="37" fillId="0" borderId="13" xfId="0" applyFont="1" applyFill="1" applyBorder="1" applyAlignment="1">
      <alignment horizontal="center"/>
    </xf>
    <xf numFmtId="0" fontId="37" fillId="0" borderId="41" xfId="0" applyFont="1" applyFill="1" applyBorder="1" applyAlignment="1">
      <alignment horizontal="center"/>
    </xf>
    <xf numFmtId="0" fontId="37" fillId="0" borderId="15" xfId="0" applyFont="1" applyFill="1" applyBorder="1" applyAlignment="1">
      <alignment horizontal="center"/>
    </xf>
    <xf numFmtId="0" fontId="37" fillId="0" borderId="10" xfId="0" applyFont="1" applyFill="1" applyBorder="1" applyAlignment="1">
      <alignment horizontal="center"/>
    </xf>
    <xf numFmtId="0" fontId="2" fillId="3" borderId="0" xfId="43" applyFill="1" applyAlignment="1" applyProtection="1">
      <alignment horizontal="center" vertical="center" wrapText="1"/>
      <protection/>
    </xf>
    <xf numFmtId="0" fontId="0" fillId="38" borderId="13" xfId="0" applyFill="1" applyBorder="1" applyAlignment="1">
      <alignment horizontal="left" vertical="center"/>
    </xf>
    <xf numFmtId="0" fontId="0" fillId="38" borderId="41" xfId="0" applyFill="1" applyBorder="1" applyAlignment="1">
      <alignment horizontal="left" vertical="center"/>
    </xf>
    <xf numFmtId="0" fontId="0" fillId="38" borderId="15" xfId="0" applyFill="1" applyBorder="1" applyAlignment="1">
      <alignment horizontal="left"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37" fillId="0" borderId="33" xfId="0" applyFont="1" applyBorder="1" applyAlignment="1">
      <alignment horizontal="center" vertical="center"/>
    </xf>
    <xf numFmtId="0" fontId="37" fillId="0" borderId="17" xfId="0" applyFont="1" applyBorder="1" applyAlignment="1">
      <alignment horizontal="center" vertical="center"/>
    </xf>
    <xf numFmtId="0" fontId="0" fillId="38" borderId="13" xfId="0" applyFill="1" applyBorder="1" applyAlignment="1">
      <alignment horizontal="left" shrinkToFit="1"/>
    </xf>
    <xf numFmtId="0" fontId="0" fillId="38" borderId="41" xfId="0" applyFill="1" applyBorder="1" applyAlignment="1">
      <alignment horizontal="left" shrinkToFit="1"/>
    </xf>
    <xf numFmtId="0" fontId="0" fillId="38" borderId="15" xfId="0" applyFill="1" applyBorder="1" applyAlignment="1">
      <alignment horizontal="left" shrinkToFit="1"/>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16" xfId="0" applyFont="1" applyFill="1" applyBorder="1" applyAlignment="1">
      <alignment horizontal="center" vertical="center"/>
    </xf>
    <xf numFmtId="0" fontId="45" fillId="0" borderId="0" xfId="0" applyFont="1" applyAlignment="1">
      <alignment horizontal="left" vertical="center"/>
    </xf>
    <xf numFmtId="0" fontId="2" fillId="7" borderId="0" xfId="43" applyFill="1" applyAlignment="1" applyProtection="1">
      <alignment horizontal="center" vertical="center" wrapText="1"/>
      <protection/>
    </xf>
    <xf numFmtId="0" fontId="2" fillId="45" borderId="0" xfId="43" applyFill="1" applyAlignment="1" applyProtection="1">
      <alignment horizontal="center" vertical="center"/>
      <protection/>
    </xf>
    <xf numFmtId="0" fontId="14" fillId="0" borderId="0" xfId="0" applyFont="1" applyAlignment="1">
      <alignment horizontal="center" vertical="center"/>
    </xf>
    <xf numFmtId="0" fontId="2" fillId="36" borderId="0" xfId="43" applyFill="1" applyAlignment="1" applyProtection="1">
      <alignment horizontal="center" wrapText="1"/>
      <protection/>
    </xf>
    <xf numFmtId="0" fontId="2" fillId="36" borderId="0" xfId="43" applyFill="1" applyAlignment="1" applyProtection="1">
      <alignment horizontal="center"/>
      <protection/>
    </xf>
    <xf numFmtId="0" fontId="44" fillId="0" borderId="0" xfId="0" applyFont="1" applyAlignment="1">
      <alignment horizontal="center" vertical="center"/>
    </xf>
    <xf numFmtId="0" fontId="43" fillId="0" borderId="0" xfId="0" applyFont="1" applyAlignment="1">
      <alignment horizontal="left" vertical="center"/>
    </xf>
    <xf numFmtId="0" fontId="46" fillId="0" borderId="42"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45"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17"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41"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0" fillId="0" borderId="13" xfId="0" applyFont="1" applyBorder="1" applyAlignment="1">
      <alignment horizontal="center" vertical="center"/>
    </xf>
    <xf numFmtId="0" fontId="0" fillId="0" borderId="10" xfId="0" applyBorder="1" applyAlignment="1">
      <alignment horizontal="center" vertical="center"/>
    </xf>
    <xf numFmtId="0" fontId="0" fillId="0" borderId="47" xfId="0" applyBorder="1" applyAlignment="1">
      <alignment horizontal="center" vertical="center"/>
    </xf>
    <xf numFmtId="0" fontId="46" fillId="0" borderId="39" xfId="0" applyFont="1" applyBorder="1" applyAlignment="1">
      <alignment horizontal="center" vertical="center" wrapText="1"/>
    </xf>
    <xf numFmtId="0" fontId="46" fillId="0" borderId="21"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46" fillId="0" borderId="35" xfId="0" applyFont="1" applyBorder="1" applyAlignment="1">
      <alignment horizontal="center" vertical="center"/>
    </xf>
    <xf numFmtId="0" fontId="46" fillId="0" borderId="0" xfId="0" applyFont="1" applyAlignment="1">
      <alignment horizontal="left" vertical="center"/>
    </xf>
    <xf numFmtId="0" fontId="43" fillId="0" borderId="0" xfId="0" applyFont="1" applyAlignment="1">
      <alignment horizontal="center" vertical="center"/>
    </xf>
    <xf numFmtId="58" fontId="43" fillId="0" borderId="0" xfId="0" applyNumberFormat="1" applyFont="1" applyAlignment="1">
      <alignment horizontal="center" vertical="center"/>
    </xf>
    <xf numFmtId="0" fontId="46" fillId="0" borderId="0" xfId="0" applyFont="1" applyAlignment="1">
      <alignment horizontal="left" vertical="center" wrapText="1"/>
    </xf>
    <xf numFmtId="0" fontId="51" fillId="0" borderId="13" xfId="0" applyFont="1" applyBorder="1" applyAlignment="1">
      <alignment horizontal="center" vertical="center"/>
    </xf>
    <xf numFmtId="0" fontId="51" fillId="0" borderId="41" xfId="0" applyFont="1" applyBorder="1" applyAlignment="1">
      <alignment horizontal="center" vertical="center"/>
    </xf>
    <xf numFmtId="0" fontId="51" fillId="0" borderId="15" xfId="0" applyFont="1" applyBorder="1" applyAlignment="1">
      <alignment horizontal="center" vertical="center"/>
    </xf>
    <xf numFmtId="0" fontId="51" fillId="0" borderId="31" xfId="0" applyFont="1" applyBorder="1" applyAlignment="1">
      <alignment horizontal="center" vertical="center"/>
    </xf>
    <xf numFmtId="0" fontId="51" fillId="0" borderId="32" xfId="0" applyFont="1" applyBorder="1" applyAlignment="1">
      <alignment horizontal="center" vertical="center"/>
    </xf>
    <xf numFmtId="0" fontId="51" fillId="0" borderId="19" xfId="0" applyFont="1" applyBorder="1" applyAlignment="1">
      <alignment horizontal="center" vertical="center"/>
    </xf>
    <xf numFmtId="0" fontId="51" fillId="0" borderId="20" xfId="0" applyFont="1" applyBorder="1" applyAlignment="1">
      <alignment horizontal="center" vertical="center"/>
    </xf>
    <xf numFmtId="0" fontId="51" fillId="0" borderId="48" xfId="0" applyFont="1" applyBorder="1" applyAlignment="1">
      <alignment horizontal="center" vertical="center"/>
    </xf>
    <xf numFmtId="0" fontId="51" fillId="0" borderId="49" xfId="0" applyFont="1" applyBorder="1" applyAlignment="1">
      <alignment horizontal="center" vertical="center"/>
    </xf>
    <xf numFmtId="0" fontId="51" fillId="0" borderId="51" xfId="0" applyFont="1" applyBorder="1" applyAlignment="1">
      <alignment horizontal="center" vertical="center"/>
    </xf>
    <xf numFmtId="0" fontId="51" fillId="0" borderId="16" xfId="0" applyFont="1" applyBorder="1" applyAlignment="1">
      <alignment horizontal="center" vertical="center"/>
    </xf>
    <xf numFmtId="0" fontId="51" fillId="0" borderId="18" xfId="0" applyFont="1" applyBorder="1" applyAlignment="1">
      <alignment horizontal="center" vertical="center"/>
    </xf>
    <xf numFmtId="0" fontId="0" fillId="0" borderId="12" xfId="0" applyBorder="1" applyAlignment="1">
      <alignment horizontal="center" vertical="center" shrinkToFit="1"/>
    </xf>
    <xf numFmtId="0" fontId="0" fillId="0" borderId="30" xfId="0" applyBorder="1" applyAlignment="1">
      <alignment horizontal="center" vertical="center" shrinkToFit="1"/>
    </xf>
    <xf numFmtId="0" fontId="0" fillId="0" borderId="11" xfId="0" applyBorder="1" applyAlignment="1">
      <alignment horizontal="center" vertical="center" shrinkToFit="1"/>
    </xf>
    <xf numFmtId="0" fontId="5" fillId="0" borderId="0" xfId="0" applyFont="1" applyAlignment="1">
      <alignment horizontal="center" vertical="center"/>
    </xf>
    <xf numFmtId="0" fontId="5" fillId="0" borderId="18" xfId="0" applyFont="1" applyBorder="1" applyAlignment="1">
      <alignment horizontal="center" vertical="center"/>
    </xf>
    <xf numFmtId="0" fontId="4" fillId="0" borderId="41" xfId="0" applyFont="1" applyBorder="1" applyAlignment="1">
      <alignment horizontal="left" vertical="center" shrinkToFit="1"/>
    </xf>
    <xf numFmtId="0" fontId="37" fillId="0" borderId="33" xfId="0" applyFont="1" applyFill="1" applyBorder="1" applyAlignment="1">
      <alignment horizontal="center" vertical="center"/>
    </xf>
    <xf numFmtId="0" fontId="37" fillId="0" borderId="17" xfId="0" applyFont="1" applyFill="1" applyBorder="1" applyAlignment="1">
      <alignment horizontal="center" vertical="center"/>
    </xf>
    <xf numFmtId="0" fontId="40" fillId="0" borderId="0" xfId="43" applyFont="1" applyAlignment="1" applyProtection="1">
      <alignment horizontal="center" vertical="distributed" textRotation="255"/>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5"/>
  <sheetViews>
    <sheetView showGridLines="0" showRowColHeaders="0" zoomScalePageLayoutView="0" workbookViewId="0" topLeftCell="A1">
      <selection activeCell="D11" sqref="D11:G13"/>
    </sheetView>
  </sheetViews>
  <sheetFormatPr defaultColWidth="8.25390625" defaultRowHeight="12.75" customHeight="1"/>
  <cols>
    <col min="1" max="1" width="6.00390625" style="0" customWidth="1"/>
    <col min="2" max="2" width="8.25390625" style="0" customWidth="1"/>
    <col min="3" max="3" width="5.00390625" style="0" customWidth="1"/>
    <col min="4" max="4" width="2.875" style="0" customWidth="1"/>
  </cols>
  <sheetData>
    <row r="1" spans="1:12" ht="6.75" customHeight="1">
      <c r="A1" s="2"/>
      <c r="B1" s="2"/>
      <c r="C1" s="2"/>
      <c r="D1" s="2"/>
      <c r="E1" s="2"/>
      <c r="F1" s="2"/>
      <c r="G1" s="2"/>
      <c r="H1" s="2"/>
      <c r="I1" s="2"/>
      <c r="J1" s="2"/>
      <c r="K1" s="2"/>
      <c r="L1" s="2"/>
    </row>
    <row r="2" spans="1:12" ht="6.75" customHeight="1">
      <c r="A2" s="2"/>
      <c r="B2" s="2"/>
      <c r="C2" s="2"/>
      <c r="D2" s="2"/>
      <c r="E2" s="2"/>
      <c r="F2" s="2"/>
      <c r="G2" s="2"/>
      <c r="H2" s="2"/>
      <c r="I2" s="2"/>
      <c r="J2" s="2"/>
      <c r="K2" s="2"/>
      <c r="L2" s="2"/>
    </row>
    <row r="3" spans="1:15" ht="26.25" customHeight="1">
      <c r="A3" s="2"/>
      <c r="B3" s="101" t="s">
        <v>869</v>
      </c>
      <c r="C3" s="101"/>
      <c r="D3" s="101"/>
      <c r="E3" s="101"/>
      <c r="F3" s="101"/>
      <c r="G3" s="101"/>
      <c r="H3" s="101"/>
      <c r="I3" s="101"/>
      <c r="J3" s="101"/>
      <c r="K3" s="101"/>
      <c r="L3" s="101"/>
      <c r="M3" s="101"/>
      <c r="N3" s="101"/>
      <c r="O3" s="101"/>
    </row>
    <row r="4" spans="1:12" ht="6" customHeight="1">
      <c r="A4" s="2"/>
      <c r="B4" s="3"/>
      <c r="C4" s="4"/>
      <c r="D4" s="5"/>
      <c r="E4" s="4"/>
      <c r="F4" s="4"/>
      <c r="G4" s="6"/>
      <c r="H4" s="4"/>
      <c r="I4" s="4"/>
      <c r="J4" s="4"/>
      <c r="K4" s="6"/>
      <c r="L4" s="4"/>
    </row>
    <row r="5" spans="1:15" ht="24.75" customHeight="1">
      <c r="A5" s="2"/>
      <c r="B5" s="14" t="s">
        <v>852</v>
      </c>
      <c r="C5" s="15" t="s">
        <v>884</v>
      </c>
      <c r="D5" s="16" t="s">
        <v>15</v>
      </c>
      <c r="E5" s="17"/>
      <c r="F5" s="17"/>
      <c r="G5" s="18"/>
      <c r="H5" s="17"/>
      <c r="I5" s="17"/>
      <c r="J5" s="4"/>
      <c r="K5" s="20" t="s">
        <v>17</v>
      </c>
      <c r="L5" s="6"/>
      <c r="M5" s="6"/>
      <c r="N5" s="6"/>
      <c r="O5" s="6"/>
    </row>
    <row r="6" spans="1:15" ht="24.75" customHeight="1">
      <c r="A6" s="2"/>
      <c r="B6" s="14"/>
      <c r="C6" s="15"/>
      <c r="D6" s="16"/>
      <c r="E6" s="19"/>
      <c r="F6" s="17"/>
      <c r="G6" s="18"/>
      <c r="H6" s="17"/>
      <c r="I6" s="17"/>
      <c r="J6" s="4"/>
      <c r="K6" s="102" t="s">
        <v>853</v>
      </c>
      <c r="L6" s="102"/>
      <c r="M6" s="102"/>
      <c r="N6" s="102"/>
      <c r="O6" s="102"/>
    </row>
    <row r="7" spans="1:15" ht="24.75" customHeight="1">
      <c r="A7" s="2"/>
      <c r="B7" s="107" t="s">
        <v>868</v>
      </c>
      <c r="C7" s="107"/>
      <c r="D7" s="107"/>
      <c r="E7" s="107"/>
      <c r="F7" s="107"/>
      <c r="G7" s="107"/>
      <c r="H7" s="107"/>
      <c r="I7" s="107"/>
      <c r="J7" s="4"/>
      <c r="K7" s="102"/>
      <c r="L7" s="102"/>
      <c r="M7" s="102"/>
      <c r="N7" s="102"/>
      <c r="O7" s="102"/>
    </row>
    <row r="8" spans="1:15" ht="24.75" customHeight="1">
      <c r="A8" s="2"/>
      <c r="B8" s="14"/>
      <c r="C8" s="15"/>
      <c r="D8" s="16"/>
      <c r="E8" s="19"/>
      <c r="F8" s="17"/>
      <c r="G8" s="18"/>
      <c r="H8" s="17"/>
      <c r="I8" s="17"/>
      <c r="K8" s="102"/>
      <c r="L8" s="102"/>
      <c r="M8" s="102"/>
      <c r="N8" s="102"/>
      <c r="O8" s="102"/>
    </row>
    <row r="9" spans="1:15" ht="24.75" customHeight="1">
      <c r="A9" s="2"/>
      <c r="B9" s="104" t="s">
        <v>19</v>
      </c>
      <c r="C9" s="104"/>
      <c r="D9" s="104"/>
      <c r="E9" s="104"/>
      <c r="F9" s="104"/>
      <c r="G9" s="104"/>
      <c r="H9" s="104"/>
      <c r="I9" s="104"/>
      <c r="J9" s="4"/>
      <c r="K9" s="102"/>
      <c r="L9" s="102"/>
      <c r="M9" s="102"/>
      <c r="N9" s="102"/>
      <c r="O9" s="102"/>
    </row>
    <row r="10" spans="1:12" ht="47.25" customHeight="1">
      <c r="A10" s="5"/>
      <c r="B10" s="7"/>
      <c r="C10" s="3"/>
      <c r="D10" s="3"/>
      <c r="E10" s="3"/>
      <c r="F10" s="3"/>
      <c r="G10" s="3"/>
      <c r="H10" s="3"/>
      <c r="I10" s="4"/>
      <c r="J10" s="4"/>
      <c r="K10" s="6"/>
      <c r="L10" s="4"/>
    </row>
    <row r="11" spans="4:15" ht="23.25" customHeight="1">
      <c r="D11" s="105" t="s">
        <v>16</v>
      </c>
      <c r="E11" s="105"/>
      <c r="F11" s="105"/>
      <c r="G11" s="105"/>
      <c r="I11" s="106" t="s">
        <v>18</v>
      </c>
      <c r="J11" s="106"/>
      <c r="K11" s="106"/>
      <c r="L11" s="106"/>
      <c r="N11" s="100" t="s">
        <v>20</v>
      </c>
      <c r="O11" s="100"/>
    </row>
    <row r="12" spans="4:15" ht="23.25" customHeight="1">
      <c r="D12" s="105"/>
      <c r="E12" s="105"/>
      <c r="F12" s="105"/>
      <c r="G12" s="105"/>
      <c r="I12" s="106"/>
      <c r="J12" s="106"/>
      <c r="K12" s="106"/>
      <c r="L12" s="106"/>
      <c r="N12" s="100"/>
      <c r="O12" s="100"/>
    </row>
    <row r="13" spans="4:15" ht="23.25" customHeight="1">
      <c r="D13" s="105"/>
      <c r="E13" s="105"/>
      <c r="F13" s="105"/>
      <c r="G13" s="105"/>
      <c r="I13" s="106"/>
      <c r="J13" s="106"/>
      <c r="K13" s="106"/>
      <c r="L13" s="106"/>
      <c r="N13" s="100"/>
      <c r="O13" s="100"/>
    </row>
    <row r="14" spans="1:12" ht="6" customHeight="1">
      <c r="A14" s="2"/>
      <c r="B14" s="5"/>
      <c r="C14" s="4"/>
      <c r="D14" s="4"/>
      <c r="E14" s="8"/>
      <c r="F14" s="8"/>
      <c r="G14" s="8"/>
      <c r="H14" s="9"/>
      <c r="I14" s="8"/>
      <c r="J14" s="8"/>
      <c r="K14" s="8"/>
      <c r="L14" s="9"/>
    </row>
    <row r="15" spans="1:12" ht="16.5" customHeight="1">
      <c r="A15" s="2"/>
      <c r="B15" s="90" t="s">
        <v>4</v>
      </c>
      <c r="C15" s="90"/>
      <c r="D15" s="90"/>
      <c r="E15" s="90"/>
      <c r="F15" s="90"/>
      <c r="G15" s="90"/>
      <c r="H15" s="90"/>
      <c r="I15" s="90"/>
      <c r="J15" s="90"/>
      <c r="K15" s="8"/>
      <c r="L15" s="9"/>
    </row>
    <row r="16" spans="1:12" ht="18.75" customHeight="1" thickBot="1">
      <c r="A16" s="2"/>
      <c r="B16" s="12"/>
      <c r="C16" s="4"/>
      <c r="D16" s="4"/>
      <c r="E16" s="8"/>
      <c r="F16" s="8"/>
      <c r="G16" s="8"/>
      <c r="H16" s="9"/>
      <c r="I16" s="8"/>
      <c r="J16" s="8"/>
      <c r="K16" s="8"/>
      <c r="L16" s="9"/>
    </row>
    <row r="17" spans="1:13" ht="27" customHeight="1" thickTop="1">
      <c r="A17" s="2"/>
      <c r="B17" s="12"/>
      <c r="C17" s="4"/>
      <c r="D17" s="4"/>
      <c r="E17" s="8"/>
      <c r="F17" s="8"/>
      <c r="G17" s="91" t="s">
        <v>814</v>
      </c>
      <c r="H17" s="92"/>
      <c r="I17" s="92"/>
      <c r="J17" s="92"/>
      <c r="K17" s="92"/>
      <c r="L17" s="92"/>
      <c r="M17" s="93"/>
    </row>
    <row r="18" spans="1:13" ht="37.5" customHeight="1">
      <c r="A18" s="2"/>
      <c r="B18" s="5"/>
      <c r="C18" s="4"/>
      <c r="D18" s="4"/>
      <c r="E18" s="8"/>
      <c r="F18" s="8"/>
      <c r="G18" s="94"/>
      <c r="H18" s="95"/>
      <c r="I18" s="95"/>
      <c r="J18" s="95"/>
      <c r="K18" s="95"/>
      <c r="L18" s="95"/>
      <c r="M18" s="96"/>
    </row>
    <row r="19" spans="1:13" ht="8.25" customHeight="1" thickBot="1">
      <c r="A19" s="2"/>
      <c r="B19" s="5"/>
      <c r="C19" s="5"/>
      <c r="D19" s="5"/>
      <c r="E19" s="5"/>
      <c r="F19" s="5"/>
      <c r="G19" s="97"/>
      <c r="H19" s="98"/>
      <c r="I19" s="98"/>
      <c r="J19" s="98"/>
      <c r="K19" s="98"/>
      <c r="L19" s="98"/>
      <c r="M19" s="99"/>
    </row>
    <row r="20" spans="1:13" ht="12.75" customHeight="1" thickTop="1">
      <c r="A20" s="2"/>
      <c r="B20" s="5"/>
      <c r="C20" s="10"/>
      <c r="D20" s="5"/>
      <c r="E20" s="5"/>
      <c r="F20" s="5"/>
      <c r="G20" s="103"/>
      <c r="H20" s="103"/>
      <c r="I20" s="103"/>
      <c r="J20" s="103"/>
      <c r="K20" s="103"/>
      <c r="L20" s="103"/>
      <c r="M20" s="103"/>
    </row>
    <row r="21" spans="1:12" ht="12.75" customHeight="1">
      <c r="A21" s="2"/>
      <c r="B21" s="5"/>
      <c r="C21" s="5"/>
      <c r="D21" s="5"/>
      <c r="E21" s="5"/>
      <c r="F21" s="5"/>
      <c r="G21" s="5"/>
      <c r="H21" s="5"/>
      <c r="I21" s="5"/>
      <c r="J21" s="5"/>
      <c r="K21" s="5"/>
      <c r="L21" s="5"/>
    </row>
    <row r="22" spans="1:12" ht="12.75" customHeight="1">
      <c r="A22" s="2"/>
      <c r="B22" s="5"/>
      <c r="C22" s="5"/>
      <c r="D22" s="5"/>
      <c r="E22" s="5"/>
      <c r="F22" s="5"/>
      <c r="G22" s="5"/>
      <c r="H22" s="5"/>
      <c r="I22" s="5"/>
      <c r="J22" s="5"/>
      <c r="K22" s="5"/>
      <c r="L22" s="5"/>
    </row>
    <row r="23" spans="1:12" ht="12.75" customHeight="1">
      <c r="A23" s="2"/>
      <c r="B23" s="5"/>
      <c r="C23" s="5"/>
      <c r="D23" s="5"/>
      <c r="E23" s="5"/>
      <c r="F23" s="5"/>
      <c r="G23" s="5"/>
      <c r="H23" s="5"/>
      <c r="I23" s="5"/>
      <c r="J23" s="5"/>
      <c r="K23" s="5"/>
      <c r="L23" s="5"/>
    </row>
    <row r="24" spans="1:12" ht="12.75" customHeight="1">
      <c r="A24" s="2"/>
      <c r="B24" s="5"/>
      <c r="C24" s="5"/>
      <c r="D24" s="5"/>
      <c r="E24" s="5"/>
      <c r="F24" s="5"/>
      <c r="G24" s="5"/>
      <c r="H24" s="5"/>
      <c r="I24" s="5"/>
      <c r="J24" s="5"/>
      <c r="K24" s="5"/>
      <c r="L24" s="5"/>
    </row>
    <row r="25" spans="2:12" ht="12.75" customHeight="1">
      <c r="B25" s="11"/>
      <c r="C25" s="11"/>
      <c r="D25" s="11"/>
      <c r="E25" s="11"/>
      <c r="F25" s="11"/>
      <c r="G25" s="11"/>
      <c r="H25" s="11"/>
      <c r="I25" s="11"/>
      <c r="J25" s="11"/>
      <c r="K25" s="11"/>
      <c r="L25" s="11"/>
    </row>
  </sheetData>
  <sheetProtection/>
  <mergeCells count="10">
    <mergeCell ref="B15:J15"/>
    <mergeCell ref="G17:M19"/>
    <mergeCell ref="N11:O13"/>
    <mergeCell ref="B3:O3"/>
    <mergeCell ref="K6:O9"/>
    <mergeCell ref="G20:M20"/>
    <mergeCell ref="B9:I9"/>
    <mergeCell ref="D11:G13"/>
    <mergeCell ref="I11:L13"/>
    <mergeCell ref="B7:I7"/>
  </mergeCells>
  <hyperlinks>
    <hyperlink ref="N11:O13" location="駐車券!Print_Area" display="駐車券"/>
    <hyperlink ref="I11:L13" location="初期１!A1" display="各学校の顧問の先生"/>
    <hyperlink ref="D11:G13" location="初期２!A1" display="郡市委員長先生"/>
  </hyperlinks>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AB31"/>
  <sheetViews>
    <sheetView showZeros="0" zoomScalePageLayoutView="0" workbookViewId="0" topLeftCell="A2">
      <selection activeCell="AH14" sqref="AH14"/>
    </sheetView>
  </sheetViews>
  <sheetFormatPr defaultColWidth="9.00390625" defaultRowHeight="13.5"/>
  <cols>
    <col min="2" max="11" width="3.25390625" style="0" customWidth="1"/>
    <col min="12" max="12" width="1.25" style="0" customWidth="1"/>
    <col min="13" max="13" width="6.875" style="0" customWidth="1"/>
    <col min="14" max="14" width="1.25" style="0" customWidth="1"/>
    <col min="15" max="22" width="3.25390625" style="0" customWidth="1"/>
    <col min="23" max="23" width="1.25" style="0" customWidth="1"/>
    <col min="24" max="24" width="6.875" style="0" customWidth="1"/>
    <col min="25" max="25" width="1.25" style="0" customWidth="1"/>
    <col min="26" max="33" width="3.25390625" style="0" customWidth="1"/>
    <col min="34" max="48" width="3.75390625" style="0" customWidth="1"/>
  </cols>
  <sheetData>
    <row r="1" spans="1:2" ht="13.5">
      <c r="A1" s="201" t="s">
        <v>0</v>
      </c>
      <c r="B1" s="201"/>
    </row>
    <row r="2" spans="2:28" ht="17.25">
      <c r="B2" s="202" t="str">
        <f>"令和"&amp;'表紙'!C5&amp;"年度群馬県中学生ソフトテニス新人研修大会"</f>
        <v>令和5年度群馬県中学生ソフトテニス新人研修大会</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28" ht="17.25">
      <c r="A3" s="203" t="s">
        <v>786</v>
      </c>
      <c r="B3" s="202" t="s">
        <v>768</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row>
    <row r="4" spans="1:2" ht="6.75" customHeight="1">
      <c r="A4" s="204"/>
      <c r="B4" s="69"/>
    </row>
    <row r="5" spans="1:28" ht="17.25">
      <c r="A5" s="204"/>
      <c r="B5" s="205" t="e">
        <f>'初期１'!L11&amp;"　学校ＩＤ（"&amp;'初期１'!T11&amp;"）"</f>
        <v>#N/A</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row>
    <row r="6" ht="6" customHeight="1">
      <c r="B6" s="69"/>
    </row>
    <row r="7" spans="2:28" ht="14.25">
      <c r="B7" s="199" t="str">
        <f>"男子     監督名　"&amp;'初期１'!G17&amp;"      連絡先電話番号 "&amp;'初期１'!K17</f>
        <v>男子     監督名　      連絡先電話番号 </v>
      </c>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row>
    <row r="8" spans="1:28" ht="13.5">
      <c r="A8" s="200" t="s">
        <v>787</v>
      </c>
      <c r="B8" s="206" t="str">
        <f>"      　　    外部コーチ名（"&amp;'初期１'!G20&amp;")"</f>
        <v>      　　    外部コーチ名（)</v>
      </c>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row>
    <row r="9" spans="1:2" ht="6.75" customHeight="1" thickBot="1">
      <c r="A9" s="200"/>
      <c r="B9" s="69"/>
    </row>
    <row r="10" spans="1:28" ht="17.25" customHeight="1">
      <c r="A10" s="200"/>
      <c r="B10" s="207" t="s">
        <v>769</v>
      </c>
      <c r="C10" s="208"/>
      <c r="D10" s="208" t="s">
        <v>770</v>
      </c>
      <c r="E10" s="208"/>
      <c r="F10" s="208"/>
      <c r="G10" s="208"/>
      <c r="H10" s="208"/>
      <c r="I10" s="208"/>
      <c r="J10" s="208" t="s">
        <v>771</v>
      </c>
      <c r="K10" s="208"/>
      <c r="L10" s="208" t="s">
        <v>772</v>
      </c>
      <c r="M10" s="208"/>
      <c r="N10" s="208"/>
      <c r="O10" s="208" t="s">
        <v>770</v>
      </c>
      <c r="P10" s="208"/>
      <c r="Q10" s="208"/>
      <c r="R10" s="208"/>
      <c r="S10" s="208"/>
      <c r="T10" s="208"/>
      <c r="U10" s="208" t="s">
        <v>771</v>
      </c>
      <c r="V10" s="208"/>
      <c r="W10" s="208" t="s">
        <v>772</v>
      </c>
      <c r="X10" s="208"/>
      <c r="Y10" s="208"/>
      <c r="Z10" s="208" t="s">
        <v>773</v>
      </c>
      <c r="AA10" s="208"/>
      <c r="AB10" s="209"/>
    </row>
    <row r="11" spans="1:28" ht="24.75" customHeight="1">
      <c r="A11" s="200"/>
      <c r="B11" s="210">
        <v>1</v>
      </c>
      <c r="C11" s="211"/>
      <c r="D11" s="245">
        <f>'個人用男子'!$D$16</f>
        <v>0</v>
      </c>
      <c r="E11" s="246"/>
      <c r="F11" s="246"/>
      <c r="G11" s="243">
        <f>'個人用男子'!$E$16</f>
        <v>0</v>
      </c>
      <c r="H11" s="243"/>
      <c r="I11" s="244"/>
      <c r="J11" s="225">
        <f>'個人用男子'!$F$16</f>
        <v>0</v>
      </c>
      <c r="K11" s="225"/>
      <c r="L11" s="221">
        <f>'個人用男子'!$G$16</f>
        <v>0</v>
      </c>
      <c r="M11" s="222"/>
      <c r="N11" s="223"/>
      <c r="O11" s="242">
        <f>'個人用男子'!$I$16</f>
        <v>0</v>
      </c>
      <c r="P11" s="243"/>
      <c r="Q11" s="243"/>
      <c r="R11" s="243">
        <f>'個人用男子'!$J$16</f>
        <v>0</v>
      </c>
      <c r="S11" s="243"/>
      <c r="T11" s="244"/>
      <c r="U11" s="225">
        <f>'個人用男子'!$K$16</f>
        <v>0</v>
      </c>
      <c r="V11" s="225"/>
      <c r="W11" s="221">
        <f>'個人用男子'!$L$16</f>
        <v>0</v>
      </c>
      <c r="X11" s="222"/>
      <c r="Y11" s="223"/>
      <c r="Z11" s="225">
        <f>'個人用男子'!B16</f>
        <v>0</v>
      </c>
      <c r="AA11" s="225"/>
      <c r="AB11" s="226"/>
    </row>
    <row r="12" spans="2:28" ht="24.75" customHeight="1">
      <c r="B12" s="212"/>
      <c r="C12" s="213"/>
      <c r="D12" s="252"/>
      <c r="E12" s="253"/>
      <c r="F12" s="253"/>
      <c r="G12" s="243"/>
      <c r="H12" s="243"/>
      <c r="I12" s="244"/>
      <c r="J12" s="225"/>
      <c r="K12" s="225"/>
      <c r="L12" s="76" t="s">
        <v>784</v>
      </c>
      <c r="M12" s="79">
        <f>IF('個人用男子'!$H$16="","",'個人用男子'!$H$16)</f>
      </c>
      <c r="N12" s="77" t="s">
        <v>785</v>
      </c>
      <c r="O12" s="242"/>
      <c r="P12" s="243"/>
      <c r="Q12" s="243"/>
      <c r="R12" s="243"/>
      <c r="S12" s="243"/>
      <c r="T12" s="244"/>
      <c r="U12" s="225"/>
      <c r="V12" s="225"/>
      <c r="W12" s="70" t="s">
        <v>784</v>
      </c>
      <c r="X12" s="79">
        <f>IF('個人用男子'!$M$16="","",'個人用男子'!$M$16)</f>
      </c>
      <c r="Y12" s="78" t="s">
        <v>785</v>
      </c>
      <c r="Z12" s="225"/>
      <c r="AA12" s="225"/>
      <c r="AB12" s="226"/>
    </row>
    <row r="13" spans="2:28" ht="24.75" customHeight="1">
      <c r="B13" s="210">
        <v>2</v>
      </c>
      <c r="C13" s="211"/>
      <c r="D13" s="245">
        <f>'個人用男子'!$D$17</f>
        <v>0</v>
      </c>
      <c r="E13" s="246"/>
      <c r="F13" s="246"/>
      <c r="G13" s="243">
        <f>'個人用男子'!$E$17</f>
        <v>0</v>
      </c>
      <c r="H13" s="243"/>
      <c r="I13" s="244"/>
      <c r="J13" s="225">
        <f>'個人用男子'!$F$17</f>
        <v>0</v>
      </c>
      <c r="K13" s="225"/>
      <c r="L13" s="221">
        <f>'個人用男子'!$G$17</f>
        <v>0</v>
      </c>
      <c r="M13" s="222"/>
      <c r="N13" s="223"/>
      <c r="O13" s="242">
        <f>'個人用男子'!$I$17</f>
        <v>0</v>
      </c>
      <c r="P13" s="243"/>
      <c r="Q13" s="243"/>
      <c r="R13" s="243">
        <f>'個人用男子'!$J$17</f>
        <v>0</v>
      </c>
      <c r="S13" s="243"/>
      <c r="T13" s="244"/>
      <c r="U13" s="225">
        <f>'個人用男子'!$K$17</f>
        <v>0</v>
      </c>
      <c r="V13" s="225"/>
      <c r="W13" s="221">
        <f>'個人用男子'!$L$17</f>
        <v>0</v>
      </c>
      <c r="X13" s="222"/>
      <c r="Y13" s="223"/>
      <c r="Z13" s="225">
        <f>'個人用男子'!B17</f>
        <v>0</v>
      </c>
      <c r="AA13" s="225"/>
      <c r="AB13" s="226"/>
    </row>
    <row r="14" spans="2:28" ht="24.75" customHeight="1">
      <c r="B14" s="212"/>
      <c r="C14" s="213"/>
      <c r="D14" s="252"/>
      <c r="E14" s="253"/>
      <c r="F14" s="253"/>
      <c r="G14" s="243"/>
      <c r="H14" s="243"/>
      <c r="I14" s="244"/>
      <c r="J14" s="225"/>
      <c r="K14" s="225"/>
      <c r="L14" s="76" t="s">
        <v>784</v>
      </c>
      <c r="M14" s="79">
        <f>IF('個人用男子'!$H$17="","",'個人用男子'!$H$17)</f>
      </c>
      <c r="N14" s="77" t="s">
        <v>785</v>
      </c>
      <c r="O14" s="242"/>
      <c r="P14" s="243"/>
      <c r="Q14" s="243"/>
      <c r="R14" s="243"/>
      <c r="S14" s="243"/>
      <c r="T14" s="244"/>
      <c r="U14" s="225"/>
      <c r="V14" s="225"/>
      <c r="W14" s="70" t="s">
        <v>784</v>
      </c>
      <c r="X14" s="79">
        <f>IF('個人用男子'!$M$17="","",'個人用男子'!$M$17)</f>
      </c>
      <c r="Y14" s="78" t="s">
        <v>785</v>
      </c>
      <c r="Z14" s="225"/>
      <c r="AA14" s="225"/>
      <c r="AB14" s="226"/>
    </row>
    <row r="15" spans="2:28" ht="24.75" customHeight="1">
      <c r="B15" s="210">
        <v>3</v>
      </c>
      <c r="C15" s="211"/>
      <c r="D15" s="245">
        <f>'個人用男子'!$D$18</f>
        <v>0</v>
      </c>
      <c r="E15" s="246"/>
      <c r="F15" s="246"/>
      <c r="G15" s="243">
        <f>'個人用男子'!$E$18</f>
        <v>0</v>
      </c>
      <c r="H15" s="243"/>
      <c r="I15" s="244"/>
      <c r="J15" s="225">
        <f>'個人用男子'!$F$18</f>
        <v>0</v>
      </c>
      <c r="K15" s="225"/>
      <c r="L15" s="221">
        <f>'個人用男子'!$G$18</f>
        <v>0</v>
      </c>
      <c r="M15" s="222"/>
      <c r="N15" s="223"/>
      <c r="O15" s="242">
        <f>'個人用男子'!$I$18</f>
        <v>0</v>
      </c>
      <c r="P15" s="243"/>
      <c r="Q15" s="243"/>
      <c r="R15" s="243">
        <f>'個人用男子'!$J$18</f>
        <v>0</v>
      </c>
      <c r="S15" s="243"/>
      <c r="T15" s="244"/>
      <c r="U15" s="225">
        <f>'個人用男子'!$K$18</f>
        <v>0</v>
      </c>
      <c r="V15" s="225"/>
      <c r="W15" s="221">
        <f>'個人用男子'!$L$18</f>
        <v>0</v>
      </c>
      <c r="X15" s="222"/>
      <c r="Y15" s="223"/>
      <c r="Z15" s="225">
        <f>'個人用男子'!B18</f>
        <v>0</v>
      </c>
      <c r="AA15" s="225"/>
      <c r="AB15" s="226"/>
    </row>
    <row r="16" spans="2:28" ht="24.75" customHeight="1">
      <c r="B16" s="212"/>
      <c r="C16" s="213"/>
      <c r="D16" s="252"/>
      <c r="E16" s="253"/>
      <c r="F16" s="253"/>
      <c r="G16" s="243"/>
      <c r="H16" s="243"/>
      <c r="I16" s="244"/>
      <c r="J16" s="225"/>
      <c r="K16" s="225"/>
      <c r="L16" s="76" t="s">
        <v>784</v>
      </c>
      <c r="M16" s="79">
        <f>IF('個人用男子'!$H$18="","",'個人用男子'!$H$18)</f>
      </c>
      <c r="N16" s="77" t="s">
        <v>785</v>
      </c>
      <c r="O16" s="242"/>
      <c r="P16" s="243"/>
      <c r="Q16" s="243"/>
      <c r="R16" s="243"/>
      <c r="S16" s="243"/>
      <c r="T16" s="244"/>
      <c r="U16" s="225"/>
      <c r="V16" s="225"/>
      <c r="W16" s="70" t="s">
        <v>784</v>
      </c>
      <c r="X16" s="79">
        <f>IF('個人用男子'!$M$18="","",'個人用男子'!$M$18)</f>
      </c>
      <c r="Y16" s="78" t="s">
        <v>785</v>
      </c>
      <c r="Z16" s="225"/>
      <c r="AA16" s="225"/>
      <c r="AB16" s="226"/>
    </row>
    <row r="17" spans="2:28" ht="24.75" customHeight="1">
      <c r="B17" s="210">
        <v>4</v>
      </c>
      <c r="C17" s="211"/>
      <c r="D17" s="245">
        <f>'個人用男子'!$D$19</f>
        <v>0</v>
      </c>
      <c r="E17" s="246"/>
      <c r="F17" s="246"/>
      <c r="G17" s="243">
        <f>'個人用男子'!$E$19</f>
        <v>0</v>
      </c>
      <c r="H17" s="243"/>
      <c r="I17" s="244"/>
      <c r="J17" s="225">
        <f>'個人用男子'!$F$19</f>
        <v>0</v>
      </c>
      <c r="K17" s="225"/>
      <c r="L17" s="221">
        <f>'個人用男子'!$G$19</f>
        <v>0</v>
      </c>
      <c r="M17" s="222"/>
      <c r="N17" s="223"/>
      <c r="O17" s="242">
        <f>'個人用男子'!$I$19</f>
        <v>0</v>
      </c>
      <c r="P17" s="243"/>
      <c r="Q17" s="243"/>
      <c r="R17" s="243">
        <f>'個人用男子'!$J$19</f>
        <v>0</v>
      </c>
      <c r="S17" s="243"/>
      <c r="T17" s="244"/>
      <c r="U17" s="225">
        <f>'個人用男子'!$K$19</f>
        <v>0</v>
      </c>
      <c r="V17" s="225"/>
      <c r="W17" s="221">
        <f>'個人用男子'!$L$19</f>
        <v>0</v>
      </c>
      <c r="X17" s="222"/>
      <c r="Y17" s="223"/>
      <c r="Z17" s="225">
        <f>'個人用男子'!B19</f>
        <v>0</v>
      </c>
      <c r="AA17" s="225"/>
      <c r="AB17" s="226"/>
    </row>
    <row r="18" spans="2:28" ht="24.75" customHeight="1">
      <c r="B18" s="212"/>
      <c r="C18" s="213"/>
      <c r="D18" s="252"/>
      <c r="E18" s="253"/>
      <c r="F18" s="253"/>
      <c r="G18" s="243"/>
      <c r="H18" s="243"/>
      <c r="I18" s="244"/>
      <c r="J18" s="225"/>
      <c r="K18" s="225"/>
      <c r="L18" s="76" t="s">
        <v>784</v>
      </c>
      <c r="M18" s="79">
        <f>IF('個人用男子'!$H$19="","",'個人用男子'!$H$19)</f>
      </c>
      <c r="N18" s="77" t="s">
        <v>785</v>
      </c>
      <c r="O18" s="242"/>
      <c r="P18" s="243"/>
      <c r="Q18" s="243"/>
      <c r="R18" s="243"/>
      <c r="S18" s="243"/>
      <c r="T18" s="244"/>
      <c r="U18" s="225"/>
      <c r="V18" s="225"/>
      <c r="W18" s="70" t="s">
        <v>784</v>
      </c>
      <c r="X18" s="79">
        <f>IF('個人用男子'!$M$19="","",'個人用男子'!$M$19)</f>
      </c>
      <c r="Y18" s="78" t="s">
        <v>785</v>
      </c>
      <c r="Z18" s="225"/>
      <c r="AA18" s="225"/>
      <c r="AB18" s="226"/>
    </row>
    <row r="19" spans="2:28" ht="24.75" customHeight="1">
      <c r="B19" s="210">
        <v>5</v>
      </c>
      <c r="C19" s="211"/>
      <c r="D19" s="245">
        <f>'個人用男子'!$D$20</f>
        <v>0</v>
      </c>
      <c r="E19" s="246"/>
      <c r="F19" s="246"/>
      <c r="G19" s="243">
        <f>'個人用男子'!$E$20</f>
        <v>0</v>
      </c>
      <c r="H19" s="243"/>
      <c r="I19" s="244"/>
      <c r="J19" s="225">
        <f>'個人用男子'!$F$20</f>
        <v>0</v>
      </c>
      <c r="K19" s="225"/>
      <c r="L19" s="221">
        <f>'個人用男子'!$G$20</f>
        <v>0</v>
      </c>
      <c r="M19" s="222"/>
      <c r="N19" s="223"/>
      <c r="O19" s="242">
        <f>'個人用男子'!$I$20</f>
        <v>0</v>
      </c>
      <c r="P19" s="243"/>
      <c r="Q19" s="243"/>
      <c r="R19" s="243">
        <f>'個人用男子'!$J$20</f>
        <v>0</v>
      </c>
      <c r="S19" s="243"/>
      <c r="T19" s="244"/>
      <c r="U19" s="225">
        <f>'個人用男子'!$K$20</f>
        <v>0</v>
      </c>
      <c r="V19" s="225"/>
      <c r="W19" s="221">
        <f>'個人用男子'!$L$20</f>
        <v>0</v>
      </c>
      <c r="X19" s="222"/>
      <c r="Y19" s="223"/>
      <c r="Z19" s="225">
        <f>'個人用男子'!B20</f>
        <v>0</v>
      </c>
      <c r="AA19" s="225"/>
      <c r="AB19" s="226"/>
    </row>
    <row r="20" spans="2:28" ht="24.75" customHeight="1">
      <c r="B20" s="212"/>
      <c r="C20" s="213"/>
      <c r="D20" s="252"/>
      <c r="E20" s="253"/>
      <c r="F20" s="253"/>
      <c r="G20" s="243"/>
      <c r="H20" s="243"/>
      <c r="I20" s="244"/>
      <c r="J20" s="225"/>
      <c r="K20" s="225"/>
      <c r="L20" s="76" t="s">
        <v>784</v>
      </c>
      <c r="M20" s="79">
        <f>IF('個人用男子'!$H$20="","",'個人用男子'!$H$20)</f>
      </c>
      <c r="N20" s="77" t="s">
        <v>785</v>
      </c>
      <c r="O20" s="242"/>
      <c r="P20" s="243"/>
      <c r="Q20" s="243"/>
      <c r="R20" s="243"/>
      <c r="S20" s="243"/>
      <c r="T20" s="244"/>
      <c r="U20" s="225"/>
      <c r="V20" s="225"/>
      <c r="W20" s="70" t="s">
        <v>784</v>
      </c>
      <c r="X20" s="79">
        <f>IF('個人用男子'!$M$20="","",'個人用男子'!$M$20)</f>
      </c>
      <c r="Y20" s="78" t="s">
        <v>785</v>
      </c>
      <c r="Z20" s="225"/>
      <c r="AA20" s="225"/>
      <c r="AB20" s="226"/>
    </row>
    <row r="21" spans="2:28" ht="24.75" customHeight="1">
      <c r="B21" s="210">
        <v>6</v>
      </c>
      <c r="C21" s="211"/>
      <c r="D21" s="245">
        <f>'個人用男子'!$D$21</f>
        <v>0</v>
      </c>
      <c r="E21" s="246"/>
      <c r="F21" s="246"/>
      <c r="G21" s="243">
        <f>'個人用男子'!$E$21</f>
        <v>0</v>
      </c>
      <c r="H21" s="243"/>
      <c r="I21" s="244"/>
      <c r="J21" s="225">
        <f>'個人用男子'!$F$21</f>
        <v>0</v>
      </c>
      <c r="K21" s="225"/>
      <c r="L21" s="221">
        <f>'個人用男子'!$G$21</f>
        <v>0</v>
      </c>
      <c r="M21" s="222"/>
      <c r="N21" s="223"/>
      <c r="O21" s="242">
        <f>'個人用男子'!$I$21</f>
        <v>0</v>
      </c>
      <c r="P21" s="243"/>
      <c r="Q21" s="243"/>
      <c r="R21" s="243">
        <f>'個人用男子'!$J$21</f>
        <v>0</v>
      </c>
      <c r="S21" s="243"/>
      <c r="T21" s="244"/>
      <c r="U21" s="225">
        <f>'個人用男子'!$K$21</f>
        <v>0</v>
      </c>
      <c r="V21" s="225"/>
      <c r="W21" s="221">
        <f>'個人用男子'!$L$21</f>
        <v>0</v>
      </c>
      <c r="X21" s="222"/>
      <c r="Y21" s="223"/>
      <c r="Z21" s="225">
        <f>'個人用男子'!B21</f>
        <v>0</v>
      </c>
      <c r="AA21" s="225"/>
      <c r="AB21" s="226"/>
    </row>
    <row r="22" spans="2:28" ht="24.75" customHeight="1" thickBot="1">
      <c r="B22" s="227"/>
      <c r="C22" s="228"/>
      <c r="D22" s="247"/>
      <c r="E22" s="248"/>
      <c r="F22" s="248"/>
      <c r="G22" s="249"/>
      <c r="H22" s="249"/>
      <c r="I22" s="250"/>
      <c r="J22" s="235"/>
      <c r="K22" s="235"/>
      <c r="L22" s="80" t="s">
        <v>784</v>
      </c>
      <c r="M22" s="81">
        <f>IF('個人用男子'!$H$21="","",'個人用男子'!$H$21)</f>
      </c>
      <c r="N22" s="82" t="s">
        <v>785</v>
      </c>
      <c r="O22" s="251"/>
      <c r="P22" s="249"/>
      <c r="Q22" s="249"/>
      <c r="R22" s="249"/>
      <c r="S22" s="249"/>
      <c r="T22" s="250"/>
      <c r="U22" s="235"/>
      <c r="V22" s="235"/>
      <c r="W22" s="83" t="s">
        <v>784</v>
      </c>
      <c r="X22" s="81">
        <f>IF('個人用男子'!$M$21="","",'個人用男子'!$M$21)</f>
      </c>
      <c r="Y22" s="84" t="s">
        <v>785</v>
      </c>
      <c r="Z22" s="235"/>
      <c r="AA22" s="235"/>
      <c r="AB22" s="236"/>
    </row>
    <row r="23" spans="2:28" ht="17.25" customHeight="1">
      <c r="B23" s="237" t="s">
        <v>774</v>
      </c>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row>
    <row r="24" ht="17.25" customHeight="1">
      <c r="B24" s="69"/>
    </row>
    <row r="25" spans="2:28" ht="19.5" customHeight="1">
      <c r="B25" s="238" t="s">
        <v>825</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row>
    <row r="26" spans="2:28" ht="19.5" customHeight="1">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row>
    <row r="27" spans="2:28" ht="19.5" customHeight="1">
      <c r="B27" s="240"/>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row>
    <row r="28" spans="2:28" ht="27.75" customHeight="1">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row>
    <row r="29" spans="2:28" ht="27.75" customHeight="1">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row>
    <row r="30" spans="2:28" ht="34.5" customHeight="1">
      <c r="B30" s="241" t="s">
        <v>775</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row>
    <row r="31" spans="2:28" ht="39.75" customHeight="1">
      <c r="B31" s="241" t="s">
        <v>776</v>
      </c>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row>
    <row r="32" ht="19.5" customHeight="1"/>
  </sheetData>
  <sheetProtection/>
  <mergeCells count="84">
    <mergeCell ref="B23:AB23"/>
    <mergeCell ref="O10:T10"/>
    <mergeCell ref="U10:V10"/>
    <mergeCell ref="J17:K18"/>
    <mergeCell ref="O17:Q18"/>
    <mergeCell ref="D13:F14"/>
    <mergeCell ref="G13:I14"/>
    <mergeCell ref="D17:F18"/>
    <mergeCell ref="D10:I10"/>
    <mergeCell ref="D11:F12"/>
    <mergeCell ref="D15:F16"/>
    <mergeCell ref="L10:N10"/>
    <mergeCell ref="G19:I20"/>
    <mergeCell ref="J19:K20"/>
    <mergeCell ref="B15:C16"/>
    <mergeCell ref="B17:C18"/>
    <mergeCell ref="G17:I18"/>
    <mergeCell ref="W17:Y17"/>
    <mergeCell ref="R17:T18"/>
    <mergeCell ref="G15:I16"/>
    <mergeCell ref="J15:K16"/>
    <mergeCell ref="B11:C12"/>
    <mergeCell ref="B13:C14"/>
    <mergeCell ref="R13:T14"/>
    <mergeCell ref="U13:V14"/>
    <mergeCell ref="U15:V16"/>
    <mergeCell ref="G11:I12"/>
    <mergeCell ref="B2:AB2"/>
    <mergeCell ref="B3:AB3"/>
    <mergeCell ref="B5:AB5"/>
    <mergeCell ref="B7:AB7"/>
    <mergeCell ref="B8:AB8"/>
    <mergeCell ref="Z11:AB12"/>
    <mergeCell ref="B10:C10"/>
    <mergeCell ref="J10:K10"/>
    <mergeCell ref="Z10:AB10"/>
    <mergeCell ref="J11:K12"/>
    <mergeCell ref="O11:Q12"/>
    <mergeCell ref="R11:T12"/>
    <mergeCell ref="W10:Y10"/>
    <mergeCell ref="Z15:AB16"/>
    <mergeCell ref="J13:K14"/>
    <mergeCell ref="O13:Q14"/>
    <mergeCell ref="O15:Q16"/>
    <mergeCell ref="R15:T16"/>
    <mergeCell ref="R19:T20"/>
    <mergeCell ref="B21:C22"/>
    <mergeCell ref="D21:F22"/>
    <mergeCell ref="G21:I22"/>
    <mergeCell ref="J21:K22"/>
    <mergeCell ref="O21:Q22"/>
    <mergeCell ref="R21:T22"/>
    <mergeCell ref="B19:C20"/>
    <mergeCell ref="D19:F20"/>
    <mergeCell ref="Z21:AB22"/>
    <mergeCell ref="L11:N11"/>
    <mergeCell ref="L13:N13"/>
    <mergeCell ref="L15:N15"/>
    <mergeCell ref="L17:N17"/>
    <mergeCell ref="U19:V20"/>
    <mergeCell ref="Z19:AB20"/>
    <mergeCell ref="U17:V18"/>
    <mergeCell ref="Z17:AB18"/>
    <mergeCell ref="Z13:AB14"/>
    <mergeCell ref="W19:Y19"/>
    <mergeCell ref="W21:Y21"/>
    <mergeCell ref="L19:N19"/>
    <mergeCell ref="L21:N21"/>
    <mergeCell ref="W11:Y11"/>
    <mergeCell ref="W13:Y13"/>
    <mergeCell ref="W15:Y15"/>
    <mergeCell ref="U21:V22"/>
    <mergeCell ref="U11:V12"/>
    <mergeCell ref="O19:Q20"/>
    <mergeCell ref="B29:AB29"/>
    <mergeCell ref="B27:AB27"/>
    <mergeCell ref="B28:AB28"/>
    <mergeCell ref="B30:AB30"/>
    <mergeCell ref="B31:AB31"/>
    <mergeCell ref="A1:B1"/>
    <mergeCell ref="A3:A5"/>
    <mergeCell ref="A8:A11"/>
    <mergeCell ref="B25:AB25"/>
    <mergeCell ref="B26:AB26"/>
  </mergeCells>
  <hyperlinks>
    <hyperlink ref="A3:A5" location="個人用男子!A1" display="個人用男子!A1"/>
    <hyperlink ref="A1:B1" location="表紙!A1" display="表紙へ戻る"/>
  </hyperlinks>
  <printOptions horizontalCentered="1" verticalCentered="1"/>
  <pageMargins left="0.7086614173228347" right="0.7086614173228347" top="0.3937007874015748" bottom="0.35433070866141736" header="0.31496062992125984" footer="0.31496062992125984"/>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4:S58"/>
  <sheetViews>
    <sheetView zoomScalePageLayoutView="0" workbookViewId="0" topLeftCell="A4">
      <pane xSplit="3" ySplit="4" topLeftCell="D8" activePane="bottomRight" state="frozen"/>
      <selection pane="topLeft" activeCell="A4" sqref="A4"/>
      <selection pane="topRight" activeCell="D4" sqref="D4"/>
      <selection pane="bottomLeft" activeCell="A8" sqref="A8"/>
      <selection pane="bottomRight" activeCell="A4" sqref="A4:A7"/>
    </sheetView>
  </sheetViews>
  <sheetFormatPr defaultColWidth="9.00390625" defaultRowHeight="13.5"/>
  <cols>
    <col min="3" max="3" width="8.125" style="0" customWidth="1"/>
    <col min="4" max="4" width="8.625" style="0" customWidth="1"/>
    <col min="5" max="7" width="8.125" style="0" customWidth="1"/>
    <col min="8" max="8" width="5.875" style="0" customWidth="1"/>
    <col min="9" max="12" width="8.125" style="0" customWidth="1"/>
    <col min="13" max="13" width="5.00390625" style="0" customWidth="1"/>
    <col min="14" max="18" width="8.125" style="0" customWidth="1"/>
    <col min="19" max="19" width="11.375" style="0" customWidth="1"/>
    <col min="20" max="20" width="2.50390625" style="0" customWidth="1"/>
  </cols>
  <sheetData>
    <row r="4" spans="1:19" ht="19.5">
      <c r="A4" s="171" t="s">
        <v>715</v>
      </c>
      <c r="B4" s="172" t="s">
        <v>719</v>
      </c>
      <c r="C4" s="257" t="str">
        <f>"平成"&amp;'表紙'!C5&amp;"年度群馬県中学生ソフトテニス新人研修大会"</f>
        <v>平成5年度群馬県中学生ソフトテニス新人研修大会</v>
      </c>
      <c r="D4" s="257"/>
      <c r="E4" s="257"/>
      <c r="F4" s="257"/>
      <c r="G4" s="257"/>
      <c r="H4" s="257"/>
      <c r="I4" s="257"/>
      <c r="J4" s="257"/>
      <c r="K4" s="257"/>
      <c r="L4" s="257"/>
      <c r="M4" s="257"/>
      <c r="N4" s="257"/>
      <c r="O4" s="257"/>
      <c r="P4" s="257"/>
      <c r="Q4" s="257"/>
      <c r="R4" s="257"/>
      <c r="S4" s="257"/>
    </row>
    <row r="5" spans="1:19" ht="19.5">
      <c r="A5" s="171"/>
      <c r="B5" s="172"/>
      <c r="C5" s="257" t="s">
        <v>733</v>
      </c>
      <c r="D5" s="257"/>
      <c r="E5" s="257"/>
      <c r="F5" s="257"/>
      <c r="G5" s="257"/>
      <c r="H5" s="257"/>
      <c r="I5" s="257"/>
      <c r="J5" s="257"/>
      <c r="K5" s="257"/>
      <c r="L5" s="257"/>
      <c r="M5" s="257"/>
      <c r="N5" s="257"/>
      <c r="O5" s="257"/>
      <c r="P5" s="257"/>
      <c r="Q5" s="257"/>
      <c r="R5" s="257"/>
      <c r="S5" s="257"/>
    </row>
    <row r="6" spans="1:19" ht="19.5">
      <c r="A6" s="171"/>
      <c r="B6" s="172"/>
      <c r="C6" s="258" t="str">
        <f>'初期２'!G8&amp;"代表  氏名　　　"&amp;'初期２'!G11&amp;"    (  "&amp;'初期２'!G14&amp;"中　）"</f>
        <v>0代表  氏名　　　    (  中　）</v>
      </c>
      <c r="D6" s="258"/>
      <c r="E6" s="258"/>
      <c r="F6" s="258"/>
      <c r="G6" s="258"/>
      <c r="H6" s="258"/>
      <c r="I6" s="258"/>
      <c r="J6" s="258"/>
      <c r="K6" s="258"/>
      <c r="L6" s="258"/>
      <c r="M6" s="258"/>
      <c r="N6" s="258"/>
      <c r="O6" s="258"/>
      <c r="P6" s="258"/>
      <c r="Q6" s="258"/>
      <c r="R6" s="258"/>
      <c r="S6" s="258"/>
    </row>
    <row r="7" spans="1:19" ht="14.25">
      <c r="A7" s="171"/>
      <c r="C7" s="1"/>
      <c r="D7" s="1"/>
      <c r="E7" s="1"/>
      <c r="F7" s="1"/>
      <c r="G7" s="1"/>
      <c r="H7" s="1"/>
      <c r="I7" s="1"/>
      <c r="J7" s="1"/>
      <c r="K7" s="259" t="str">
        <f>"    連絡先電話番号     "&amp;'初期２'!G17</f>
        <v>    連絡先電話番号     </v>
      </c>
      <c r="L7" s="259"/>
      <c r="M7" s="259"/>
      <c r="N7" s="259"/>
      <c r="O7" s="259"/>
      <c r="P7" s="259"/>
      <c r="Q7" s="259"/>
      <c r="R7" s="259"/>
      <c r="S7" s="1"/>
    </row>
    <row r="8" spans="4:6" ht="21.75" customHeight="1">
      <c r="D8" t="s">
        <v>813</v>
      </c>
      <c r="F8" s="88"/>
    </row>
    <row r="9" spans="3:19" ht="15" hidden="1">
      <c r="C9" s="187" t="s">
        <v>42</v>
      </c>
      <c r="D9" s="187" t="s">
        <v>723</v>
      </c>
      <c r="E9" s="189" t="s">
        <v>26</v>
      </c>
      <c r="F9" s="177" t="s">
        <v>38</v>
      </c>
      <c r="G9" s="178"/>
      <c r="H9" s="178"/>
      <c r="I9" s="178"/>
      <c r="J9" s="179"/>
      <c r="K9" s="177" t="s">
        <v>27</v>
      </c>
      <c r="L9" s="178"/>
      <c r="M9" s="178"/>
      <c r="N9" s="178"/>
      <c r="O9" s="179"/>
      <c r="P9" s="195" t="s">
        <v>28</v>
      </c>
      <c r="Q9" s="195" t="s">
        <v>29</v>
      </c>
      <c r="R9" s="195" t="s">
        <v>2</v>
      </c>
      <c r="S9" s="195" t="s">
        <v>23</v>
      </c>
    </row>
    <row r="10" spans="3:19" ht="45" hidden="1">
      <c r="C10" s="188"/>
      <c r="D10" s="188"/>
      <c r="E10" s="190"/>
      <c r="F10" s="31" t="s">
        <v>30</v>
      </c>
      <c r="G10" s="31" t="s">
        <v>31</v>
      </c>
      <c r="H10" s="38" t="s">
        <v>39</v>
      </c>
      <c r="I10" s="38" t="s">
        <v>780</v>
      </c>
      <c r="J10" s="38" t="s">
        <v>783</v>
      </c>
      <c r="K10" s="31" t="s">
        <v>30</v>
      </c>
      <c r="L10" s="31" t="s">
        <v>31</v>
      </c>
      <c r="M10" s="38" t="s">
        <v>39</v>
      </c>
      <c r="N10" s="38" t="s">
        <v>780</v>
      </c>
      <c r="O10" s="38" t="s">
        <v>783</v>
      </c>
      <c r="P10" s="196"/>
      <c r="Q10" s="196"/>
      <c r="R10" s="196"/>
      <c r="S10" s="196"/>
    </row>
    <row r="11" spans="3:19" ht="15" hidden="1">
      <c r="C11" s="254" t="s">
        <v>728</v>
      </c>
      <c r="D11" s="41" t="s">
        <v>46</v>
      </c>
      <c r="E11" s="37">
        <f>'初期１'!$G$8</f>
        <v>0</v>
      </c>
      <c r="F11" s="42"/>
      <c r="G11" s="42"/>
      <c r="H11" s="42"/>
      <c r="I11" s="42"/>
      <c r="J11" s="86"/>
      <c r="K11" s="42"/>
      <c r="L11" s="42"/>
      <c r="M11" s="42"/>
      <c r="N11" s="42"/>
      <c r="O11" s="86"/>
      <c r="P11" s="42"/>
      <c r="Q11" s="42"/>
      <c r="R11" s="42"/>
      <c r="S11" s="42"/>
    </row>
    <row r="12" spans="3:19" ht="15" hidden="1">
      <c r="C12" s="255"/>
      <c r="D12" s="41" t="s">
        <v>47</v>
      </c>
      <c r="E12" s="37">
        <f>$E$11</f>
        <v>0</v>
      </c>
      <c r="F12" s="42"/>
      <c r="G12" s="42"/>
      <c r="H12" s="42"/>
      <c r="I12" s="42"/>
      <c r="J12" s="86"/>
      <c r="K12" s="42"/>
      <c r="L12" s="42"/>
      <c r="M12" s="42"/>
      <c r="N12" s="42"/>
      <c r="O12" s="86"/>
      <c r="P12" s="42"/>
      <c r="Q12" s="42"/>
      <c r="R12" s="42"/>
      <c r="S12" s="42"/>
    </row>
    <row r="13" spans="3:19" ht="15" hidden="1">
      <c r="C13" s="255"/>
      <c r="D13" s="41" t="s">
        <v>48</v>
      </c>
      <c r="E13" s="37">
        <f>$E$11</f>
        <v>0</v>
      </c>
      <c r="F13" s="42"/>
      <c r="G13" s="42"/>
      <c r="H13" s="42"/>
      <c r="I13" s="42"/>
      <c r="J13" s="86"/>
      <c r="K13" s="42"/>
      <c r="L13" s="42"/>
      <c r="M13" s="42"/>
      <c r="N13" s="42"/>
      <c r="O13" s="86"/>
      <c r="P13" s="42"/>
      <c r="Q13" s="42"/>
      <c r="R13" s="42"/>
      <c r="S13" s="42"/>
    </row>
    <row r="14" spans="3:19" ht="15" hidden="1">
      <c r="C14" s="256"/>
      <c r="D14" s="41" t="s">
        <v>49</v>
      </c>
      <c r="E14" s="37">
        <f>$E$11</f>
        <v>0</v>
      </c>
      <c r="F14" s="42"/>
      <c r="G14" s="42"/>
      <c r="H14" s="42"/>
      <c r="I14" s="42"/>
      <c r="J14" s="86"/>
      <c r="K14" s="42"/>
      <c r="L14" s="42"/>
      <c r="M14" s="42"/>
      <c r="N14" s="42"/>
      <c r="O14" s="86"/>
      <c r="P14" s="42"/>
      <c r="Q14" s="42"/>
      <c r="R14" s="42"/>
      <c r="S14" s="42"/>
    </row>
    <row r="15" spans="3:19" ht="15" hidden="1">
      <c r="C15" s="254" t="s">
        <v>729</v>
      </c>
      <c r="D15" s="41" t="s">
        <v>46</v>
      </c>
      <c r="E15" s="37">
        <f>'初期１'!$G$8</f>
        <v>0</v>
      </c>
      <c r="F15" s="42"/>
      <c r="G15" s="42"/>
      <c r="H15" s="42"/>
      <c r="I15" s="42"/>
      <c r="J15" s="86"/>
      <c r="K15" s="42"/>
      <c r="L15" s="42"/>
      <c r="M15" s="42"/>
      <c r="N15" s="42"/>
      <c r="O15" s="86"/>
      <c r="P15" s="42"/>
      <c r="Q15" s="42"/>
      <c r="R15" s="42"/>
      <c r="S15" s="42"/>
    </row>
    <row r="16" spans="3:19" ht="15" hidden="1">
      <c r="C16" s="255"/>
      <c r="D16" s="41" t="s">
        <v>47</v>
      </c>
      <c r="E16" s="37">
        <f>$E$11</f>
        <v>0</v>
      </c>
      <c r="F16" s="42"/>
      <c r="G16" s="42"/>
      <c r="H16" s="42"/>
      <c r="I16" s="42"/>
      <c r="J16" s="86"/>
      <c r="K16" s="42"/>
      <c r="L16" s="42"/>
      <c r="M16" s="42"/>
      <c r="N16" s="42"/>
      <c r="O16" s="86"/>
      <c r="P16" s="42"/>
      <c r="Q16" s="42"/>
      <c r="R16" s="42"/>
      <c r="S16" s="42"/>
    </row>
    <row r="17" spans="3:19" ht="15" hidden="1">
      <c r="C17" s="255"/>
      <c r="D17" s="41" t="s">
        <v>48</v>
      </c>
      <c r="E17" s="37">
        <f>$E$11</f>
        <v>0</v>
      </c>
      <c r="F17" s="42"/>
      <c r="G17" s="42"/>
      <c r="H17" s="42"/>
      <c r="I17" s="42"/>
      <c r="J17" s="86"/>
      <c r="K17" s="42"/>
      <c r="L17" s="42"/>
      <c r="M17" s="42"/>
      <c r="N17" s="42"/>
      <c r="O17" s="86"/>
      <c r="P17" s="42"/>
      <c r="Q17" s="42"/>
      <c r="R17" s="42"/>
      <c r="S17" s="42"/>
    </row>
    <row r="18" spans="3:19" ht="15" hidden="1">
      <c r="C18" s="256"/>
      <c r="D18" s="41" t="s">
        <v>49</v>
      </c>
      <c r="E18" s="37">
        <f>$E$11</f>
        <v>0</v>
      </c>
      <c r="F18" s="42"/>
      <c r="G18" s="42"/>
      <c r="H18" s="42"/>
      <c r="I18" s="42"/>
      <c r="J18" s="86"/>
      <c r="K18" s="42"/>
      <c r="L18" s="42"/>
      <c r="M18" s="42"/>
      <c r="N18" s="42"/>
      <c r="O18" s="86"/>
      <c r="P18" s="42"/>
      <c r="Q18" s="42"/>
      <c r="R18" s="42"/>
      <c r="S18" s="42"/>
    </row>
    <row r="19" spans="3:19" ht="15" hidden="1">
      <c r="C19" s="254" t="s">
        <v>730</v>
      </c>
      <c r="D19" s="41" t="s">
        <v>46</v>
      </c>
      <c r="E19" s="37">
        <f>'初期１'!$G$8</f>
        <v>0</v>
      </c>
      <c r="F19" s="42"/>
      <c r="G19" s="42"/>
      <c r="H19" s="42"/>
      <c r="I19" s="42"/>
      <c r="J19" s="86"/>
      <c r="K19" s="42"/>
      <c r="L19" s="42"/>
      <c r="M19" s="42"/>
      <c r="N19" s="42"/>
      <c r="O19" s="86"/>
      <c r="P19" s="42"/>
      <c r="Q19" s="42"/>
      <c r="R19" s="42"/>
      <c r="S19" s="42"/>
    </row>
    <row r="20" spans="3:19" ht="15" hidden="1">
      <c r="C20" s="255"/>
      <c r="D20" s="41" t="s">
        <v>47</v>
      </c>
      <c r="E20" s="37">
        <f>$E$11</f>
        <v>0</v>
      </c>
      <c r="F20" s="42"/>
      <c r="G20" s="42"/>
      <c r="H20" s="42"/>
      <c r="I20" s="42"/>
      <c r="J20" s="86"/>
      <c r="K20" s="42"/>
      <c r="L20" s="42"/>
      <c r="M20" s="42"/>
      <c r="N20" s="42"/>
      <c r="O20" s="86"/>
      <c r="P20" s="42"/>
      <c r="Q20" s="42"/>
      <c r="R20" s="42"/>
      <c r="S20" s="42"/>
    </row>
    <row r="21" spans="3:19" ht="15" hidden="1">
      <c r="C21" s="255"/>
      <c r="D21" s="41" t="s">
        <v>48</v>
      </c>
      <c r="E21" s="37">
        <f>$E$11</f>
        <v>0</v>
      </c>
      <c r="F21" s="42"/>
      <c r="G21" s="42"/>
      <c r="H21" s="42"/>
      <c r="I21" s="42"/>
      <c r="J21" s="86"/>
      <c r="K21" s="42"/>
      <c r="L21" s="42"/>
      <c r="M21" s="42"/>
      <c r="N21" s="42"/>
      <c r="O21" s="86"/>
      <c r="P21" s="42"/>
      <c r="Q21" s="42"/>
      <c r="R21" s="42"/>
      <c r="S21" s="42"/>
    </row>
    <row r="22" spans="3:19" ht="15" hidden="1">
      <c r="C22" s="256"/>
      <c r="D22" s="41" t="s">
        <v>49</v>
      </c>
      <c r="E22" s="37">
        <f>$E$11</f>
        <v>0</v>
      </c>
      <c r="F22" s="42"/>
      <c r="G22" s="42"/>
      <c r="H22" s="42"/>
      <c r="I22" s="42"/>
      <c r="J22" s="86"/>
      <c r="K22" s="42"/>
      <c r="L22" s="42"/>
      <c r="M22" s="42"/>
      <c r="N22" s="42"/>
      <c r="O22" s="86"/>
      <c r="P22" s="42"/>
      <c r="Q22" s="42"/>
      <c r="R22" s="42"/>
      <c r="S22" s="42"/>
    </row>
    <row r="23" spans="3:19" ht="15" hidden="1">
      <c r="C23" s="254" t="s">
        <v>731</v>
      </c>
      <c r="D23" s="41" t="s">
        <v>46</v>
      </c>
      <c r="E23" s="37">
        <f>'初期１'!$G$8</f>
        <v>0</v>
      </c>
      <c r="F23" s="42"/>
      <c r="G23" s="42"/>
      <c r="H23" s="42"/>
      <c r="I23" s="42"/>
      <c r="J23" s="86"/>
      <c r="K23" s="42"/>
      <c r="L23" s="42"/>
      <c r="M23" s="42"/>
      <c r="N23" s="42"/>
      <c r="O23" s="86"/>
      <c r="P23" s="42"/>
      <c r="Q23" s="42"/>
      <c r="R23" s="42"/>
      <c r="S23" s="42"/>
    </row>
    <row r="24" spans="3:19" ht="15" hidden="1">
      <c r="C24" s="255"/>
      <c r="D24" s="41" t="s">
        <v>47</v>
      </c>
      <c r="E24" s="37">
        <f>$E$11</f>
        <v>0</v>
      </c>
      <c r="F24" s="42"/>
      <c r="G24" s="42"/>
      <c r="H24" s="42"/>
      <c r="I24" s="42"/>
      <c r="J24" s="86"/>
      <c r="K24" s="42"/>
      <c r="L24" s="42"/>
      <c r="M24" s="42"/>
      <c r="N24" s="42"/>
      <c r="O24" s="86"/>
      <c r="P24" s="42"/>
      <c r="Q24" s="42"/>
      <c r="R24" s="42"/>
      <c r="S24" s="42"/>
    </row>
    <row r="25" spans="3:19" ht="15" hidden="1">
      <c r="C25" s="255"/>
      <c r="D25" s="41" t="s">
        <v>48</v>
      </c>
      <c r="E25" s="37">
        <f>$E$11</f>
        <v>0</v>
      </c>
      <c r="F25" s="42"/>
      <c r="G25" s="42"/>
      <c r="H25" s="42"/>
      <c r="I25" s="42"/>
      <c r="J25" s="86"/>
      <c r="K25" s="42"/>
      <c r="L25" s="42"/>
      <c r="M25" s="42"/>
      <c r="N25" s="42"/>
      <c r="O25" s="86"/>
      <c r="P25" s="42"/>
      <c r="Q25" s="42"/>
      <c r="R25" s="42"/>
      <c r="S25" s="42"/>
    </row>
    <row r="26" spans="3:19" ht="15" hidden="1">
      <c r="C26" s="256"/>
      <c r="D26" s="41" t="s">
        <v>49</v>
      </c>
      <c r="E26" s="37">
        <f>$E$11</f>
        <v>0</v>
      </c>
      <c r="F26" s="42"/>
      <c r="G26" s="42"/>
      <c r="H26" s="42"/>
      <c r="I26" s="42"/>
      <c r="J26" s="86"/>
      <c r="K26" s="42"/>
      <c r="L26" s="42"/>
      <c r="M26" s="42"/>
      <c r="N26" s="42"/>
      <c r="O26" s="86"/>
      <c r="P26" s="42"/>
      <c r="Q26" s="42"/>
      <c r="R26" s="42"/>
      <c r="S26" s="42"/>
    </row>
    <row r="27" spans="3:19" ht="15" hidden="1">
      <c r="C27" s="254" t="s">
        <v>732</v>
      </c>
      <c r="D27" s="41" t="s">
        <v>46</v>
      </c>
      <c r="E27" s="37">
        <f>'初期１'!$G$8</f>
        <v>0</v>
      </c>
      <c r="F27" s="42"/>
      <c r="G27" s="42"/>
      <c r="H27" s="42"/>
      <c r="I27" s="42"/>
      <c r="J27" s="86"/>
      <c r="K27" s="42"/>
      <c r="L27" s="42"/>
      <c r="M27" s="42"/>
      <c r="N27" s="42"/>
      <c r="O27" s="86"/>
      <c r="P27" s="42"/>
      <c r="Q27" s="42"/>
      <c r="R27" s="42"/>
      <c r="S27" s="42"/>
    </row>
    <row r="28" spans="3:19" ht="15" hidden="1">
      <c r="C28" s="255"/>
      <c r="D28" s="41" t="s">
        <v>47</v>
      </c>
      <c r="E28" s="37">
        <f>$E$11</f>
        <v>0</v>
      </c>
      <c r="F28" s="42"/>
      <c r="G28" s="42"/>
      <c r="H28" s="42"/>
      <c r="I28" s="42"/>
      <c r="J28" s="86"/>
      <c r="K28" s="42"/>
      <c r="L28" s="42"/>
      <c r="M28" s="42"/>
      <c r="N28" s="42"/>
      <c r="O28" s="86"/>
      <c r="P28" s="42"/>
      <c r="Q28" s="42"/>
      <c r="R28" s="42"/>
      <c r="S28" s="42"/>
    </row>
    <row r="29" spans="3:19" ht="15" hidden="1">
      <c r="C29" s="255"/>
      <c r="D29" s="41" t="s">
        <v>48</v>
      </c>
      <c r="E29" s="37">
        <f>$E$11</f>
        <v>0</v>
      </c>
      <c r="F29" s="42"/>
      <c r="G29" s="42"/>
      <c r="H29" s="42"/>
      <c r="I29" s="42"/>
      <c r="J29" s="86"/>
      <c r="K29" s="42"/>
      <c r="L29" s="42"/>
      <c r="M29" s="42"/>
      <c r="N29" s="42"/>
      <c r="O29" s="86"/>
      <c r="P29" s="42"/>
      <c r="Q29" s="42"/>
      <c r="R29" s="42"/>
      <c r="S29" s="42"/>
    </row>
    <row r="30" spans="3:19" ht="15" hidden="1">
      <c r="C30" s="256"/>
      <c r="D30" s="41" t="s">
        <v>49</v>
      </c>
      <c r="E30" s="37">
        <f>$E$11</f>
        <v>0</v>
      </c>
      <c r="F30" s="42"/>
      <c r="G30" s="42"/>
      <c r="H30" s="42"/>
      <c r="I30" s="42"/>
      <c r="J30" s="86"/>
      <c r="K30" s="42"/>
      <c r="L30" s="42"/>
      <c r="M30" s="42"/>
      <c r="N30" s="42"/>
      <c r="O30" s="86"/>
      <c r="P30" s="42"/>
      <c r="Q30" s="42"/>
      <c r="R30" s="42"/>
      <c r="S30" s="42"/>
    </row>
    <row r="31" ht="13.5" hidden="1"/>
    <row r="32" spans="4:18" ht="15">
      <c r="D32" s="187" t="s">
        <v>3</v>
      </c>
      <c r="E32" s="189" t="s">
        <v>26</v>
      </c>
      <c r="F32" s="177" t="s">
        <v>38</v>
      </c>
      <c r="G32" s="178"/>
      <c r="H32" s="178"/>
      <c r="I32" s="178"/>
      <c r="J32" s="179"/>
      <c r="K32" s="177" t="s">
        <v>27</v>
      </c>
      <c r="L32" s="178"/>
      <c r="M32" s="178"/>
      <c r="N32" s="178"/>
      <c r="O32" s="179"/>
      <c r="P32" s="195" t="s">
        <v>28</v>
      </c>
      <c r="Q32" s="197" t="s">
        <v>29</v>
      </c>
      <c r="R32" s="260" t="s">
        <v>23</v>
      </c>
    </row>
    <row r="33" spans="4:18" ht="45">
      <c r="D33" s="188"/>
      <c r="E33" s="190"/>
      <c r="F33" s="31" t="s">
        <v>30</v>
      </c>
      <c r="G33" s="31" t="s">
        <v>31</v>
      </c>
      <c r="H33" s="38" t="s">
        <v>39</v>
      </c>
      <c r="I33" s="38" t="s">
        <v>780</v>
      </c>
      <c r="J33" s="38" t="s">
        <v>783</v>
      </c>
      <c r="K33" s="31" t="s">
        <v>30</v>
      </c>
      <c r="L33" s="31" t="s">
        <v>31</v>
      </c>
      <c r="M33" s="38" t="s">
        <v>39</v>
      </c>
      <c r="N33" s="38" t="s">
        <v>780</v>
      </c>
      <c r="O33" s="38" t="s">
        <v>783</v>
      </c>
      <c r="P33" s="196"/>
      <c r="Q33" s="198"/>
      <c r="R33" s="261"/>
    </row>
    <row r="34" spans="3:19" ht="15">
      <c r="C34">
        <v>1</v>
      </c>
      <c r="D34" s="29">
        <v>1</v>
      </c>
      <c r="E34" s="37">
        <f>'初期１'!$G$8</f>
        <v>0</v>
      </c>
      <c r="F34" s="58"/>
      <c r="G34" s="58"/>
      <c r="H34" s="58"/>
      <c r="I34" s="58"/>
      <c r="J34" s="87"/>
      <c r="K34" s="58"/>
      <c r="L34" s="58"/>
      <c r="M34" s="58"/>
      <c r="N34" s="58"/>
      <c r="O34" s="87"/>
      <c r="P34" s="58"/>
      <c r="Q34" s="58"/>
      <c r="R34" s="58"/>
      <c r="S34">
        <f>IF(F34="","",F34&amp;"・"&amp;K34&amp;"("&amp;E34&amp;"・"&amp;P34&amp;")")</f>
      </c>
    </row>
    <row r="35" spans="2:19" ht="15">
      <c r="B35" s="172" t="s">
        <v>720</v>
      </c>
      <c r="C35">
        <v>2</v>
      </c>
      <c r="D35" s="29">
        <v>2</v>
      </c>
      <c r="E35" s="37">
        <f>$E$11</f>
        <v>0</v>
      </c>
      <c r="F35" s="58"/>
      <c r="G35" s="58"/>
      <c r="H35" s="58"/>
      <c r="I35" s="58"/>
      <c r="J35" s="87"/>
      <c r="K35" s="58"/>
      <c r="L35" s="58"/>
      <c r="M35" s="58"/>
      <c r="N35" s="58"/>
      <c r="O35" s="87"/>
      <c r="P35" s="58"/>
      <c r="Q35" s="58"/>
      <c r="R35" s="58"/>
      <c r="S35">
        <f aca="true" t="shared" si="0" ref="S35:S58">IF(F35="","",F35&amp;"・"&amp;K35&amp;"("&amp;E35&amp;"・"&amp;P35&amp;")")</f>
      </c>
    </row>
    <row r="36" spans="2:19" ht="15">
      <c r="B36" s="172"/>
      <c r="C36">
        <v>3</v>
      </c>
      <c r="D36" s="29">
        <v>3</v>
      </c>
      <c r="E36" s="37">
        <f>$E$11</f>
        <v>0</v>
      </c>
      <c r="F36" s="58"/>
      <c r="G36" s="58"/>
      <c r="H36" s="58"/>
      <c r="I36" s="58"/>
      <c r="J36" s="87"/>
      <c r="K36" s="58"/>
      <c r="L36" s="58"/>
      <c r="M36" s="58"/>
      <c r="N36" s="58"/>
      <c r="O36" s="87"/>
      <c r="P36" s="58"/>
      <c r="Q36" s="58"/>
      <c r="R36" s="58"/>
      <c r="S36">
        <f t="shared" si="0"/>
      </c>
    </row>
    <row r="37" spans="2:19" ht="15">
      <c r="B37" s="172"/>
      <c r="C37">
        <v>4</v>
      </c>
      <c r="D37" s="29">
        <v>4</v>
      </c>
      <c r="E37" s="37">
        <f>$E$11</f>
        <v>0</v>
      </c>
      <c r="F37" s="58"/>
      <c r="G37" s="58"/>
      <c r="H37" s="58"/>
      <c r="I37" s="58"/>
      <c r="J37" s="87"/>
      <c r="K37" s="58"/>
      <c r="L37" s="58"/>
      <c r="M37" s="58"/>
      <c r="N37" s="58"/>
      <c r="O37" s="87"/>
      <c r="P37" s="58"/>
      <c r="Q37" s="58"/>
      <c r="R37" s="58"/>
      <c r="S37">
        <f t="shared" si="0"/>
      </c>
    </row>
    <row r="38" spans="3:19" ht="15">
      <c r="C38">
        <v>5</v>
      </c>
      <c r="D38" s="29">
        <v>5</v>
      </c>
      <c r="E38" s="37">
        <f>'初期１'!$G$8</f>
        <v>0</v>
      </c>
      <c r="F38" s="58"/>
      <c r="G38" s="58"/>
      <c r="H38" s="58"/>
      <c r="I38" s="58"/>
      <c r="J38" s="87"/>
      <c r="K38" s="58"/>
      <c r="L38" s="58"/>
      <c r="M38" s="58"/>
      <c r="N38" s="58"/>
      <c r="O38" s="87"/>
      <c r="P38" s="58"/>
      <c r="Q38" s="58"/>
      <c r="R38" s="58"/>
      <c r="S38">
        <f t="shared" si="0"/>
      </c>
    </row>
    <row r="39" spans="3:19" ht="15">
      <c r="C39">
        <v>6</v>
      </c>
      <c r="D39" s="29">
        <v>6</v>
      </c>
      <c r="E39" s="37">
        <f>$E$11</f>
        <v>0</v>
      </c>
      <c r="F39" s="58"/>
      <c r="G39" s="58"/>
      <c r="H39" s="58"/>
      <c r="I39" s="58"/>
      <c r="J39" s="87"/>
      <c r="K39" s="58"/>
      <c r="L39" s="58"/>
      <c r="M39" s="58"/>
      <c r="N39" s="58"/>
      <c r="O39" s="87"/>
      <c r="P39" s="58"/>
      <c r="Q39" s="58"/>
      <c r="R39" s="58"/>
      <c r="S39">
        <f t="shared" si="0"/>
      </c>
    </row>
    <row r="40" spans="3:19" ht="15">
      <c r="C40">
        <v>7</v>
      </c>
      <c r="D40" s="29">
        <v>7</v>
      </c>
      <c r="E40" s="37">
        <f>$E$11</f>
        <v>0</v>
      </c>
      <c r="F40" s="58"/>
      <c r="G40" s="58"/>
      <c r="H40" s="58"/>
      <c r="I40" s="58"/>
      <c r="J40" s="87"/>
      <c r="K40" s="58"/>
      <c r="L40" s="58"/>
      <c r="M40" s="58"/>
      <c r="N40" s="58"/>
      <c r="O40" s="87"/>
      <c r="P40" s="58"/>
      <c r="Q40" s="58"/>
      <c r="R40" s="58"/>
      <c r="S40">
        <f t="shared" si="0"/>
      </c>
    </row>
    <row r="41" spans="3:19" ht="15">
      <c r="C41">
        <v>8</v>
      </c>
      <c r="D41" s="29">
        <v>8</v>
      </c>
      <c r="E41" s="37">
        <f>$E$11</f>
        <v>0</v>
      </c>
      <c r="F41" s="58"/>
      <c r="G41" s="58"/>
      <c r="H41" s="58"/>
      <c r="I41" s="58"/>
      <c r="J41" s="87"/>
      <c r="K41" s="58"/>
      <c r="L41" s="58"/>
      <c r="M41" s="58"/>
      <c r="N41" s="58"/>
      <c r="O41" s="87"/>
      <c r="P41" s="58"/>
      <c r="Q41" s="58"/>
      <c r="R41" s="58"/>
      <c r="S41">
        <f t="shared" si="0"/>
      </c>
    </row>
    <row r="42" spans="3:19" ht="15">
      <c r="C42">
        <v>9</v>
      </c>
      <c r="D42" s="29">
        <v>9</v>
      </c>
      <c r="E42" s="37">
        <f>'初期１'!$G$8</f>
        <v>0</v>
      </c>
      <c r="F42" s="58"/>
      <c r="G42" s="58"/>
      <c r="H42" s="58"/>
      <c r="I42" s="58"/>
      <c r="J42" s="87"/>
      <c r="K42" s="58"/>
      <c r="L42" s="58"/>
      <c r="M42" s="58"/>
      <c r="N42" s="58"/>
      <c r="O42" s="87"/>
      <c r="P42" s="58"/>
      <c r="Q42" s="58"/>
      <c r="R42" s="58"/>
      <c r="S42">
        <f t="shared" si="0"/>
      </c>
    </row>
    <row r="43" spans="3:19" ht="15">
      <c r="C43">
        <v>10</v>
      </c>
      <c r="D43" s="29">
        <v>10</v>
      </c>
      <c r="E43" s="37">
        <f>$E$11</f>
        <v>0</v>
      </c>
      <c r="F43" s="58"/>
      <c r="G43" s="58"/>
      <c r="H43" s="58"/>
      <c r="I43" s="58"/>
      <c r="J43" s="87"/>
      <c r="K43" s="58"/>
      <c r="L43" s="58"/>
      <c r="M43" s="58"/>
      <c r="N43" s="58"/>
      <c r="O43" s="87"/>
      <c r="P43" s="58"/>
      <c r="Q43" s="58"/>
      <c r="R43" s="58"/>
      <c r="S43">
        <f t="shared" si="0"/>
      </c>
    </row>
    <row r="44" spans="3:19" ht="15">
      <c r="C44">
        <v>11</v>
      </c>
      <c r="D44" s="29">
        <v>11</v>
      </c>
      <c r="E44" s="37">
        <f>$E$11</f>
        <v>0</v>
      </c>
      <c r="F44" s="58"/>
      <c r="G44" s="58"/>
      <c r="H44" s="58"/>
      <c r="I44" s="58"/>
      <c r="J44" s="87"/>
      <c r="K44" s="58"/>
      <c r="L44" s="58"/>
      <c r="M44" s="58"/>
      <c r="N44" s="58"/>
      <c r="O44" s="87"/>
      <c r="P44" s="58"/>
      <c r="Q44" s="58"/>
      <c r="R44" s="58"/>
      <c r="S44">
        <f t="shared" si="0"/>
      </c>
    </row>
    <row r="45" spans="3:19" ht="15">
      <c r="C45">
        <v>12</v>
      </c>
      <c r="D45" s="29">
        <v>12</v>
      </c>
      <c r="E45" s="37">
        <f>$E$11</f>
        <v>0</v>
      </c>
      <c r="F45" s="58"/>
      <c r="G45" s="58"/>
      <c r="H45" s="58"/>
      <c r="I45" s="58"/>
      <c r="J45" s="87"/>
      <c r="K45" s="58"/>
      <c r="L45" s="58"/>
      <c r="M45" s="58"/>
      <c r="N45" s="58"/>
      <c r="O45" s="87"/>
      <c r="P45" s="58"/>
      <c r="Q45" s="58"/>
      <c r="R45" s="58"/>
      <c r="S45">
        <f t="shared" si="0"/>
      </c>
    </row>
    <row r="46" spans="3:19" ht="15">
      <c r="C46">
        <v>13</v>
      </c>
      <c r="D46" s="29">
        <v>13</v>
      </c>
      <c r="E46" s="37">
        <f>'初期１'!$G$8</f>
        <v>0</v>
      </c>
      <c r="F46" s="58"/>
      <c r="G46" s="58"/>
      <c r="H46" s="58"/>
      <c r="I46" s="58"/>
      <c r="J46" s="87"/>
      <c r="K46" s="58"/>
      <c r="L46" s="58"/>
      <c r="M46" s="58"/>
      <c r="N46" s="58"/>
      <c r="O46" s="87"/>
      <c r="P46" s="58"/>
      <c r="Q46" s="58"/>
      <c r="R46" s="58"/>
      <c r="S46">
        <f t="shared" si="0"/>
      </c>
    </row>
    <row r="47" spans="3:19" ht="15">
      <c r="C47">
        <v>14</v>
      </c>
      <c r="D47" s="29">
        <v>14</v>
      </c>
      <c r="E47" s="37">
        <f>$E$11</f>
        <v>0</v>
      </c>
      <c r="F47" s="58"/>
      <c r="G47" s="58"/>
      <c r="H47" s="58"/>
      <c r="I47" s="58"/>
      <c r="J47" s="87"/>
      <c r="K47" s="58"/>
      <c r="L47" s="58"/>
      <c r="M47" s="58"/>
      <c r="N47" s="58"/>
      <c r="O47" s="87"/>
      <c r="P47" s="58"/>
      <c r="Q47" s="58"/>
      <c r="R47" s="58"/>
      <c r="S47">
        <f t="shared" si="0"/>
      </c>
    </row>
    <row r="48" spans="3:19" ht="15">
      <c r="C48">
        <v>15</v>
      </c>
      <c r="D48" s="29">
        <v>15</v>
      </c>
      <c r="E48" s="37">
        <f aca="true" t="shared" si="1" ref="E48:E58">$E$11</f>
        <v>0</v>
      </c>
      <c r="F48" s="58"/>
      <c r="G48" s="58"/>
      <c r="H48" s="58"/>
      <c r="I48" s="58"/>
      <c r="J48" s="87"/>
      <c r="K48" s="58"/>
      <c r="L48" s="58"/>
      <c r="M48" s="58"/>
      <c r="N48" s="58"/>
      <c r="O48" s="87"/>
      <c r="P48" s="58"/>
      <c r="Q48" s="58"/>
      <c r="R48" s="58"/>
      <c r="S48">
        <f t="shared" si="0"/>
      </c>
    </row>
    <row r="49" spans="3:19" ht="15">
      <c r="C49">
        <v>16</v>
      </c>
      <c r="D49" s="29">
        <v>16</v>
      </c>
      <c r="E49" s="37">
        <f t="shared" si="1"/>
        <v>0</v>
      </c>
      <c r="F49" s="58"/>
      <c r="G49" s="58"/>
      <c r="H49" s="58"/>
      <c r="I49" s="58"/>
      <c r="J49" s="87"/>
      <c r="K49" s="58"/>
      <c r="L49" s="58"/>
      <c r="M49" s="58"/>
      <c r="N49" s="58"/>
      <c r="O49" s="87"/>
      <c r="P49" s="58"/>
      <c r="Q49" s="58"/>
      <c r="R49" s="58"/>
      <c r="S49">
        <f t="shared" si="0"/>
      </c>
    </row>
    <row r="50" spans="3:19" ht="15">
      <c r="C50">
        <v>17</v>
      </c>
      <c r="D50" s="29">
        <v>17</v>
      </c>
      <c r="E50" s="37">
        <f t="shared" si="1"/>
        <v>0</v>
      </c>
      <c r="F50" s="58"/>
      <c r="G50" s="58"/>
      <c r="H50" s="58"/>
      <c r="I50" s="58"/>
      <c r="J50" s="87"/>
      <c r="K50" s="58"/>
      <c r="L50" s="58"/>
      <c r="M50" s="58"/>
      <c r="N50" s="58"/>
      <c r="O50" s="87"/>
      <c r="P50" s="58"/>
      <c r="Q50" s="58"/>
      <c r="R50" s="58"/>
      <c r="S50">
        <f t="shared" si="0"/>
      </c>
    </row>
    <row r="51" spans="3:19" ht="15">
      <c r="C51">
        <v>18</v>
      </c>
      <c r="D51" s="29">
        <v>18</v>
      </c>
      <c r="E51" s="37">
        <f t="shared" si="1"/>
        <v>0</v>
      </c>
      <c r="F51" s="58"/>
      <c r="G51" s="58"/>
      <c r="H51" s="58"/>
      <c r="I51" s="58"/>
      <c r="J51" s="87"/>
      <c r="K51" s="58"/>
      <c r="L51" s="58"/>
      <c r="M51" s="58"/>
      <c r="N51" s="58"/>
      <c r="O51" s="87"/>
      <c r="P51" s="58"/>
      <c r="Q51" s="58"/>
      <c r="R51" s="58"/>
      <c r="S51">
        <f t="shared" si="0"/>
      </c>
    </row>
    <row r="52" spans="3:19" ht="15">
      <c r="C52">
        <v>19</v>
      </c>
      <c r="D52" s="29"/>
      <c r="E52" s="37">
        <f t="shared" si="1"/>
        <v>0</v>
      </c>
      <c r="F52" s="58"/>
      <c r="G52" s="58"/>
      <c r="H52" s="58"/>
      <c r="I52" s="58"/>
      <c r="J52" s="87"/>
      <c r="K52" s="58"/>
      <c r="L52" s="58"/>
      <c r="M52" s="58"/>
      <c r="N52" s="58"/>
      <c r="O52" s="87"/>
      <c r="P52" s="58">
        <f aca="true" t="shared" si="2" ref="P52:P58">IF(F52="","",$M$15)</f>
      </c>
      <c r="Q52" s="58">
        <f aca="true" t="shared" si="3" ref="Q52:Q58">IF(F52="","",$P$15)</f>
      </c>
      <c r="R52" s="58">
        <f aca="true" t="shared" si="4" ref="R52:R58">IF(F52="","",$Q$15)</f>
      </c>
      <c r="S52">
        <f t="shared" si="0"/>
      </c>
    </row>
    <row r="53" spans="3:19" ht="15">
      <c r="C53">
        <v>20</v>
      </c>
      <c r="D53" s="29"/>
      <c r="E53" s="37">
        <f t="shared" si="1"/>
        <v>0</v>
      </c>
      <c r="F53" s="58"/>
      <c r="G53" s="58"/>
      <c r="H53" s="58"/>
      <c r="I53" s="58"/>
      <c r="J53" s="87"/>
      <c r="K53" s="58"/>
      <c r="L53" s="58"/>
      <c r="M53" s="58"/>
      <c r="N53" s="58"/>
      <c r="O53" s="87"/>
      <c r="P53" s="58">
        <f t="shared" si="2"/>
      </c>
      <c r="Q53" s="58">
        <f t="shared" si="3"/>
      </c>
      <c r="R53" s="58">
        <f t="shared" si="4"/>
      </c>
      <c r="S53">
        <f t="shared" si="0"/>
      </c>
    </row>
    <row r="54" spans="3:19" ht="15">
      <c r="C54">
        <v>21</v>
      </c>
      <c r="D54" s="29"/>
      <c r="E54" s="37">
        <f t="shared" si="1"/>
        <v>0</v>
      </c>
      <c r="F54" s="58"/>
      <c r="G54" s="58"/>
      <c r="H54" s="58"/>
      <c r="I54" s="58"/>
      <c r="J54" s="87"/>
      <c r="K54" s="58"/>
      <c r="L54" s="58"/>
      <c r="M54" s="58"/>
      <c r="N54" s="58"/>
      <c r="O54" s="87"/>
      <c r="P54" s="58">
        <f t="shared" si="2"/>
      </c>
      <c r="Q54" s="58">
        <f t="shared" si="3"/>
      </c>
      <c r="R54" s="58">
        <f t="shared" si="4"/>
      </c>
      <c r="S54">
        <f t="shared" si="0"/>
      </c>
    </row>
    <row r="55" spans="3:19" ht="15">
      <c r="C55">
        <v>22</v>
      </c>
      <c r="D55" s="29"/>
      <c r="E55" s="37">
        <f t="shared" si="1"/>
        <v>0</v>
      </c>
      <c r="F55" s="58"/>
      <c r="G55" s="58"/>
      <c r="H55" s="58"/>
      <c r="I55" s="58"/>
      <c r="J55" s="87"/>
      <c r="K55" s="58"/>
      <c r="L55" s="58"/>
      <c r="M55" s="58"/>
      <c r="N55" s="58"/>
      <c r="O55" s="87"/>
      <c r="P55" s="58">
        <f t="shared" si="2"/>
      </c>
      <c r="Q55" s="58">
        <f t="shared" si="3"/>
      </c>
      <c r="R55" s="58">
        <f t="shared" si="4"/>
      </c>
      <c r="S55">
        <f t="shared" si="0"/>
      </c>
    </row>
    <row r="56" spans="3:19" ht="15">
      <c r="C56">
        <v>23</v>
      </c>
      <c r="D56" s="29"/>
      <c r="E56" s="37">
        <f t="shared" si="1"/>
        <v>0</v>
      </c>
      <c r="F56" s="58"/>
      <c r="G56" s="58"/>
      <c r="H56" s="58"/>
      <c r="I56" s="58"/>
      <c r="J56" s="87"/>
      <c r="K56" s="58"/>
      <c r="L56" s="58"/>
      <c r="M56" s="58"/>
      <c r="N56" s="58"/>
      <c r="O56" s="87"/>
      <c r="P56" s="58">
        <f t="shared" si="2"/>
      </c>
      <c r="Q56" s="58">
        <f t="shared" si="3"/>
      </c>
      <c r="R56" s="58">
        <f t="shared" si="4"/>
      </c>
      <c r="S56">
        <f t="shared" si="0"/>
      </c>
    </row>
    <row r="57" spans="3:19" ht="15">
      <c r="C57">
        <v>24</v>
      </c>
      <c r="D57" s="29"/>
      <c r="E57" s="37">
        <f t="shared" si="1"/>
        <v>0</v>
      </c>
      <c r="F57" s="58"/>
      <c r="G57" s="58"/>
      <c r="H57" s="58"/>
      <c r="I57" s="58"/>
      <c r="J57" s="87"/>
      <c r="K57" s="58"/>
      <c r="L57" s="58"/>
      <c r="M57" s="58"/>
      <c r="N57" s="58"/>
      <c r="O57" s="87"/>
      <c r="P57" s="58">
        <f t="shared" si="2"/>
      </c>
      <c r="Q57" s="58">
        <f t="shared" si="3"/>
      </c>
      <c r="R57" s="58">
        <f t="shared" si="4"/>
      </c>
      <c r="S57">
        <f t="shared" si="0"/>
      </c>
    </row>
    <row r="58" spans="3:19" ht="15">
      <c r="C58">
        <v>25</v>
      </c>
      <c r="D58" s="29"/>
      <c r="E58" s="37">
        <f t="shared" si="1"/>
        <v>0</v>
      </c>
      <c r="F58" s="58"/>
      <c r="G58" s="58"/>
      <c r="H58" s="58"/>
      <c r="I58" s="58"/>
      <c r="J58" s="87"/>
      <c r="K58" s="58"/>
      <c r="L58" s="58"/>
      <c r="M58" s="58"/>
      <c r="N58" s="58"/>
      <c r="O58" s="87"/>
      <c r="P58" s="58">
        <f t="shared" si="2"/>
      </c>
      <c r="Q58" s="58">
        <f t="shared" si="3"/>
      </c>
      <c r="R58" s="58">
        <f t="shared" si="4"/>
      </c>
      <c r="S58">
        <f t="shared" si="0"/>
      </c>
    </row>
  </sheetData>
  <sheetProtection/>
  <mergeCells count="28">
    <mergeCell ref="D32:D33"/>
    <mergeCell ref="F32:J32"/>
    <mergeCell ref="K32:O32"/>
    <mergeCell ref="S9:S10"/>
    <mergeCell ref="A4:A7"/>
    <mergeCell ref="B4:B6"/>
    <mergeCell ref="Q32:Q33"/>
    <mergeCell ref="R32:R33"/>
    <mergeCell ref="C19:C22"/>
    <mergeCell ref="C23:C26"/>
    <mergeCell ref="B35:B37"/>
    <mergeCell ref="C9:C10"/>
    <mergeCell ref="D9:D10"/>
    <mergeCell ref="P9:P10"/>
    <mergeCell ref="F9:J9"/>
    <mergeCell ref="C15:C18"/>
    <mergeCell ref="C11:C14"/>
    <mergeCell ref="P32:P33"/>
    <mergeCell ref="E9:E10"/>
    <mergeCell ref="E32:E33"/>
    <mergeCell ref="C27:C30"/>
    <mergeCell ref="C4:S4"/>
    <mergeCell ref="C5:S5"/>
    <mergeCell ref="C6:S6"/>
    <mergeCell ref="K7:R7"/>
    <mergeCell ref="Q9:Q10"/>
    <mergeCell ref="R9:R10"/>
    <mergeCell ref="K9:O9"/>
  </mergeCells>
  <hyperlinks>
    <hyperlink ref="A4:A7" location="表紙!A1" display="表紙へ"/>
  </hyperlinks>
  <printOptions/>
  <pageMargins left="0.7086614173228347" right="0.7086614173228347" top="0.31" bottom="0.12" header="0.31496062992125984" footer="0.31496062992125984"/>
  <pageSetup fitToHeight="1" fitToWidth="1" orientation="portrait" paperSize="9"/>
</worksheet>
</file>

<file path=xl/worksheets/sheet12.xml><?xml version="1.0" encoding="utf-8"?>
<worksheet xmlns="http://schemas.openxmlformats.org/spreadsheetml/2006/main" xmlns:r="http://schemas.openxmlformats.org/officeDocument/2006/relationships">
  <dimension ref="A1:S58"/>
  <sheetViews>
    <sheetView zoomScalePageLayoutView="0" workbookViewId="0" topLeftCell="A1">
      <selection activeCell="A1" sqref="A1:A4"/>
    </sheetView>
  </sheetViews>
  <sheetFormatPr defaultColWidth="9.00390625" defaultRowHeight="13.5"/>
  <cols>
    <col min="3" max="3" width="8.125" style="0" customWidth="1"/>
    <col min="4" max="4" width="8.625" style="0" customWidth="1"/>
    <col min="5" max="7" width="8.125" style="0" customWidth="1"/>
    <col min="8" max="8" width="5.875" style="0" customWidth="1"/>
    <col min="9" max="12" width="8.125" style="0" customWidth="1"/>
    <col min="13" max="13" width="5.00390625" style="0" customWidth="1"/>
    <col min="14" max="18" width="8.125" style="0" customWidth="1"/>
    <col min="19" max="19" width="11.375" style="0" customWidth="1"/>
  </cols>
  <sheetData>
    <row r="1" spans="1:2" ht="13.5">
      <c r="A1" s="171" t="s">
        <v>715</v>
      </c>
      <c r="B1" s="172" t="s">
        <v>735</v>
      </c>
    </row>
    <row r="2" spans="1:2" ht="13.5">
      <c r="A2" s="171"/>
      <c r="B2" s="172"/>
    </row>
    <row r="3" spans="1:2" ht="13.5">
      <c r="A3" s="171"/>
      <c r="B3" s="172"/>
    </row>
    <row r="4" spans="1:19" ht="19.5">
      <c r="A4" s="171"/>
      <c r="C4" s="257" t="str">
        <f>"平成"&amp;'表紙'!C5&amp;"年度群馬県中学生ソフトテニス新人研修大会"</f>
        <v>平成5年度群馬県中学生ソフトテニス新人研修大会</v>
      </c>
      <c r="D4" s="257"/>
      <c r="E4" s="257"/>
      <c r="F4" s="257"/>
      <c r="G4" s="257"/>
      <c r="H4" s="257"/>
      <c r="I4" s="257"/>
      <c r="J4" s="257"/>
      <c r="K4" s="257"/>
      <c r="L4" s="257"/>
      <c r="M4" s="257"/>
      <c r="N4" s="257"/>
      <c r="O4" s="257"/>
      <c r="P4" s="257"/>
      <c r="Q4" s="257"/>
      <c r="R4" s="257"/>
      <c r="S4" s="257"/>
    </row>
    <row r="5" spans="2:19" ht="19.5">
      <c r="B5" s="172" t="s">
        <v>736</v>
      </c>
      <c r="C5" s="257" t="s">
        <v>806</v>
      </c>
      <c r="D5" s="257"/>
      <c r="E5" s="257"/>
      <c r="F5" s="257"/>
      <c r="G5" s="257"/>
      <c r="H5" s="257"/>
      <c r="I5" s="257"/>
      <c r="J5" s="257"/>
      <c r="K5" s="257"/>
      <c r="L5" s="257"/>
      <c r="M5" s="257"/>
      <c r="N5" s="257"/>
      <c r="O5" s="257"/>
      <c r="P5" s="257"/>
      <c r="Q5" s="257"/>
      <c r="R5" s="257"/>
      <c r="S5" s="257"/>
    </row>
    <row r="6" spans="2:19" ht="19.5">
      <c r="B6" s="172"/>
      <c r="C6" s="258" t="str">
        <f>'初期２'!G8&amp;"代表  氏名　　　"&amp;'初期２'!G11&amp;"    (  "&amp;'初期２'!G14&amp;"中　）"</f>
        <v>0代表  氏名　　　    (  中　）</v>
      </c>
      <c r="D6" s="258"/>
      <c r="E6" s="258"/>
      <c r="F6" s="258"/>
      <c r="G6" s="258"/>
      <c r="H6" s="258"/>
      <c r="I6" s="258"/>
      <c r="J6" s="258"/>
      <c r="K6" s="258"/>
      <c r="L6" s="258"/>
      <c r="M6" s="258"/>
      <c r="N6" s="258"/>
      <c r="O6" s="258"/>
      <c r="P6" s="258"/>
      <c r="Q6" s="258"/>
      <c r="R6" s="258"/>
      <c r="S6" s="258"/>
    </row>
    <row r="7" spans="2:19" ht="14.25">
      <c r="B7" s="172"/>
      <c r="C7" s="1"/>
      <c r="D7" s="1"/>
      <c r="E7" s="1"/>
      <c r="F7" s="1"/>
      <c r="G7" s="1"/>
      <c r="H7" s="1"/>
      <c r="I7" s="1"/>
      <c r="J7" s="1"/>
      <c r="K7" s="259" t="str">
        <f>"    連絡先電話番号     "&amp;'初期２'!G17</f>
        <v>    連絡先電話番号     </v>
      </c>
      <c r="L7" s="259"/>
      <c r="M7" s="259"/>
      <c r="N7" s="259"/>
      <c r="O7" s="259"/>
      <c r="P7" s="259"/>
      <c r="Q7" s="259"/>
      <c r="R7" s="259"/>
      <c r="S7" s="1"/>
    </row>
    <row r="8" spans="4:6" ht="13.5">
      <c r="D8" t="s">
        <v>813</v>
      </c>
      <c r="F8" s="88"/>
    </row>
    <row r="9" spans="3:19" ht="15" hidden="1">
      <c r="C9" s="187" t="s">
        <v>42</v>
      </c>
      <c r="D9" s="187" t="s">
        <v>723</v>
      </c>
      <c r="E9" s="189" t="s">
        <v>26</v>
      </c>
      <c r="F9" s="177" t="s">
        <v>38</v>
      </c>
      <c r="G9" s="178"/>
      <c r="H9" s="178"/>
      <c r="I9" s="178"/>
      <c r="J9" s="179"/>
      <c r="K9" s="177" t="s">
        <v>27</v>
      </c>
      <c r="L9" s="178"/>
      <c r="M9" s="178"/>
      <c r="N9" s="178"/>
      <c r="O9" s="179"/>
      <c r="P9" s="195" t="s">
        <v>28</v>
      </c>
      <c r="Q9" s="195" t="s">
        <v>29</v>
      </c>
      <c r="R9" s="195" t="s">
        <v>2</v>
      </c>
      <c r="S9" s="195" t="s">
        <v>23</v>
      </c>
    </row>
    <row r="10" spans="3:19" ht="45" hidden="1">
      <c r="C10" s="188"/>
      <c r="D10" s="188"/>
      <c r="E10" s="190"/>
      <c r="F10" s="31" t="s">
        <v>30</v>
      </c>
      <c r="G10" s="31" t="s">
        <v>31</v>
      </c>
      <c r="H10" s="38" t="s">
        <v>39</v>
      </c>
      <c r="I10" s="38" t="s">
        <v>780</v>
      </c>
      <c r="J10" s="38" t="s">
        <v>783</v>
      </c>
      <c r="K10" s="31" t="s">
        <v>30</v>
      </c>
      <c r="L10" s="31" t="s">
        <v>31</v>
      </c>
      <c r="M10" s="38" t="s">
        <v>39</v>
      </c>
      <c r="N10" s="38" t="s">
        <v>780</v>
      </c>
      <c r="O10" s="38" t="s">
        <v>783</v>
      </c>
      <c r="P10" s="196"/>
      <c r="Q10" s="196"/>
      <c r="R10" s="196"/>
      <c r="S10" s="196"/>
    </row>
    <row r="11" spans="3:19" ht="15" hidden="1">
      <c r="C11" s="254" t="s">
        <v>728</v>
      </c>
      <c r="D11" s="41" t="s">
        <v>46</v>
      </c>
      <c r="E11" s="37">
        <f>'初期１'!$G$8</f>
        <v>0</v>
      </c>
      <c r="F11" s="42"/>
      <c r="G11" s="42"/>
      <c r="H11" s="42"/>
      <c r="I11" s="42"/>
      <c r="J11" s="86"/>
      <c r="K11" s="42"/>
      <c r="L11" s="42"/>
      <c r="M11" s="42"/>
      <c r="N11" s="42"/>
      <c r="O11" s="86"/>
      <c r="P11" s="42"/>
      <c r="Q11" s="42"/>
      <c r="R11" s="42"/>
      <c r="S11" s="42"/>
    </row>
    <row r="12" spans="3:19" ht="15" hidden="1">
      <c r="C12" s="255"/>
      <c r="D12" s="41" t="s">
        <v>47</v>
      </c>
      <c r="E12" s="37">
        <f>$E$11</f>
        <v>0</v>
      </c>
      <c r="F12" s="42"/>
      <c r="G12" s="42"/>
      <c r="H12" s="42"/>
      <c r="I12" s="42"/>
      <c r="J12" s="86"/>
      <c r="K12" s="42"/>
      <c r="L12" s="42"/>
      <c r="M12" s="42"/>
      <c r="N12" s="42"/>
      <c r="O12" s="86"/>
      <c r="P12" s="42"/>
      <c r="Q12" s="42"/>
      <c r="R12" s="42"/>
      <c r="S12" s="42"/>
    </row>
    <row r="13" spans="3:19" ht="15" hidden="1">
      <c r="C13" s="255"/>
      <c r="D13" s="41" t="s">
        <v>48</v>
      </c>
      <c r="E13" s="37">
        <f>$E$11</f>
        <v>0</v>
      </c>
      <c r="F13" s="42"/>
      <c r="G13" s="42"/>
      <c r="H13" s="42"/>
      <c r="I13" s="42"/>
      <c r="J13" s="86"/>
      <c r="K13" s="42"/>
      <c r="L13" s="42"/>
      <c r="M13" s="42"/>
      <c r="N13" s="42"/>
      <c r="O13" s="86"/>
      <c r="P13" s="42"/>
      <c r="Q13" s="42"/>
      <c r="R13" s="42"/>
      <c r="S13" s="42"/>
    </row>
    <row r="14" spans="3:19" ht="15" hidden="1">
      <c r="C14" s="256"/>
      <c r="D14" s="41" t="s">
        <v>49</v>
      </c>
      <c r="E14" s="37">
        <f>$E$11</f>
        <v>0</v>
      </c>
      <c r="F14" s="42"/>
      <c r="G14" s="42"/>
      <c r="H14" s="42"/>
      <c r="I14" s="42"/>
      <c r="J14" s="86"/>
      <c r="K14" s="42"/>
      <c r="L14" s="42"/>
      <c r="M14" s="42"/>
      <c r="N14" s="42"/>
      <c r="O14" s="86"/>
      <c r="P14" s="42"/>
      <c r="Q14" s="42"/>
      <c r="R14" s="42"/>
      <c r="S14" s="42"/>
    </row>
    <row r="15" spans="3:19" ht="15" hidden="1">
      <c r="C15" s="254" t="s">
        <v>729</v>
      </c>
      <c r="D15" s="41" t="s">
        <v>46</v>
      </c>
      <c r="E15" s="37">
        <f>'初期１'!$G$8</f>
        <v>0</v>
      </c>
      <c r="F15" s="42"/>
      <c r="G15" s="42"/>
      <c r="H15" s="42"/>
      <c r="I15" s="42"/>
      <c r="J15" s="86"/>
      <c r="K15" s="42"/>
      <c r="L15" s="42"/>
      <c r="M15" s="42"/>
      <c r="N15" s="42"/>
      <c r="O15" s="86"/>
      <c r="P15" s="42"/>
      <c r="Q15" s="42"/>
      <c r="R15" s="42"/>
      <c r="S15" s="42"/>
    </row>
    <row r="16" spans="3:19" ht="15" hidden="1">
      <c r="C16" s="255"/>
      <c r="D16" s="41" t="s">
        <v>47</v>
      </c>
      <c r="E16" s="37">
        <f>$E$11</f>
        <v>0</v>
      </c>
      <c r="F16" s="42"/>
      <c r="G16" s="42"/>
      <c r="H16" s="42"/>
      <c r="I16" s="42"/>
      <c r="J16" s="86"/>
      <c r="K16" s="42"/>
      <c r="L16" s="42"/>
      <c r="M16" s="42"/>
      <c r="N16" s="42"/>
      <c r="O16" s="86"/>
      <c r="P16" s="42"/>
      <c r="Q16" s="42"/>
      <c r="R16" s="42"/>
      <c r="S16" s="42"/>
    </row>
    <row r="17" spans="3:19" ht="15" hidden="1">
      <c r="C17" s="255"/>
      <c r="D17" s="41" t="s">
        <v>48</v>
      </c>
      <c r="E17" s="37">
        <f>$E$11</f>
        <v>0</v>
      </c>
      <c r="F17" s="42"/>
      <c r="G17" s="42"/>
      <c r="H17" s="42"/>
      <c r="I17" s="42"/>
      <c r="J17" s="86"/>
      <c r="K17" s="42"/>
      <c r="L17" s="42"/>
      <c r="M17" s="42"/>
      <c r="N17" s="42"/>
      <c r="O17" s="86"/>
      <c r="P17" s="42"/>
      <c r="Q17" s="42"/>
      <c r="R17" s="42"/>
      <c r="S17" s="42"/>
    </row>
    <row r="18" spans="3:19" ht="15" hidden="1">
      <c r="C18" s="256"/>
      <c r="D18" s="41" t="s">
        <v>49</v>
      </c>
      <c r="E18" s="37">
        <f>$E$11</f>
        <v>0</v>
      </c>
      <c r="F18" s="42"/>
      <c r="G18" s="42"/>
      <c r="H18" s="42"/>
      <c r="I18" s="42"/>
      <c r="J18" s="86"/>
      <c r="K18" s="42"/>
      <c r="L18" s="42"/>
      <c r="M18" s="42"/>
      <c r="N18" s="42"/>
      <c r="O18" s="86"/>
      <c r="P18" s="42"/>
      <c r="Q18" s="42"/>
      <c r="R18" s="42"/>
      <c r="S18" s="42"/>
    </row>
    <row r="19" spans="3:19" ht="15" hidden="1">
      <c r="C19" s="254" t="s">
        <v>730</v>
      </c>
      <c r="D19" s="41" t="s">
        <v>46</v>
      </c>
      <c r="E19" s="37">
        <f>'初期１'!$G$8</f>
        <v>0</v>
      </c>
      <c r="F19" s="42"/>
      <c r="G19" s="42"/>
      <c r="H19" s="42"/>
      <c r="I19" s="42"/>
      <c r="J19" s="86"/>
      <c r="K19" s="42"/>
      <c r="L19" s="42"/>
      <c r="M19" s="42"/>
      <c r="N19" s="42"/>
      <c r="O19" s="86"/>
      <c r="P19" s="42"/>
      <c r="Q19" s="42"/>
      <c r="R19" s="42"/>
      <c r="S19" s="42"/>
    </row>
    <row r="20" spans="3:19" ht="15" hidden="1">
      <c r="C20" s="255"/>
      <c r="D20" s="41" t="s">
        <v>47</v>
      </c>
      <c r="E20" s="37">
        <f>$E$11</f>
        <v>0</v>
      </c>
      <c r="F20" s="42"/>
      <c r="G20" s="42"/>
      <c r="H20" s="42"/>
      <c r="I20" s="42"/>
      <c r="J20" s="86"/>
      <c r="K20" s="42"/>
      <c r="L20" s="42"/>
      <c r="M20" s="42"/>
      <c r="N20" s="42"/>
      <c r="O20" s="86"/>
      <c r="P20" s="42"/>
      <c r="Q20" s="42"/>
      <c r="R20" s="42"/>
      <c r="S20" s="42"/>
    </row>
    <row r="21" spans="3:19" ht="15" hidden="1">
      <c r="C21" s="255"/>
      <c r="D21" s="41" t="s">
        <v>48</v>
      </c>
      <c r="E21" s="37">
        <f>$E$11</f>
        <v>0</v>
      </c>
      <c r="F21" s="42"/>
      <c r="G21" s="42"/>
      <c r="H21" s="42"/>
      <c r="I21" s="42"/>
      <c r="J21" s="86"/>
      <c r="K21" s="42"/>
      <c r="L21" s="42"/>
      <c r="M21" s="42"/>
      <c r="N21" s="42"/>
      <c r="O21" s="86"/>
      <c r="P21" s="42"/>
      <c r="Q21" s="42"/>
      <c r="R21" s="42"/>
      <c r="S21" s="42"/>
    </row>
    <row r="22" spans="3:19" ht="15" hidden="1">
      <c r="C22" s="256"/>
      <c r="D22" s="41" t="s">
        <v>49</v>
      </c>
      <c r="E22" s="37">
        <f>$E$11</f>
        <v>0</v>
      </c>
      <c r="F22" s="42"/>
      <c r="G22" s="42"/>
      <c r="H22" s="42"/>
      <c r="I22" s="42"/>
      <c r="J22" s="86"/>
      <c r="K22" s="42"/>
      <c r="L22" s="42"/>
      <c r="M22" s="42"/>
      <c r="N22" s="42"/>
      <c r="O22" s="86"/>
      <c r="P22" s="42"/>
      <c r="Q22" s="42"/>
      <c r="R22" s="42"/>
      <c r="S22" s="42"/>
    </row>
    <row r="23" spans="3:19" ht="15" hidden="1">
      <c r="C23" s="254" t="s">
        <v>731</v>
      </c>
      <c r="D23" s="41" t="s">
        <v>46</v>
      </c>
      <c r="E23" s="37">
        <f>'初期１'!$G$8</f>
        <v>0</v>
      </c>
      <c r="F23" s="42"/>
      <c r="G23" s="42"/>
      <c r="H23" s="42"/>
      <c r="I23" s="42"/>
      <c r="J23" s="86"/>
      <c r="K23" s="42"/>
      <c r="L23" s="42"/>
      <c r="M23" s="42"/>
      <c r="N23" s="42"/>
      <c r="O23" s="86"/>
      <c r="P23" s="42"/>
      <c r="Q23" s="42"/>
      <c r="R23" s="42"/>
      <c r="S23" s="42"/>
    </row>
    <row r="24" spans="3:19" ht="15" hidden="1">
      <c r="C24" s="255"/>
      <c r="D24" s="41" t="s">
        <v>47</v>
      </c>
      <c r="E24" s="37">
        <f>$E$11</f>
        <v>0</v>
      </c>
      <c r="F24" s="42"/>
      <c r="G24" s="42"/>
      <c r="H24" s="42"/>
      <c r="I24" s="42"/>
      <c r="J24" s="86"/>
      <c r="K24" s="42"/>
      <c r="L24" s="42"/>
      <c r="M24" s="42"/>
      <c r="N24" s="42"/>
      <c r="O24" s="86"/>
      <c r="P24" s="42"/>
      <c r="Q24" s="42"/>
      <c r="R24" s="42"/>
      <c r="S24" s="42"/>
    </row>
    <row r="25" spans="3:19" ht="15" hidden="1">
      <c r="C25" s="255"/>
      <c r="D25" s="41" t="s">
        <v>48</v>
      </c>
      <c r="E25" s="37">
        <f>$E$11</f>
        <v>0</v>
      </c>
      <c r="F25" s="42"/>
      <c r="G25" s="42"/>
      <c r="H25" s="42"/>
      <c r="I25" s="42"/>
      <c r="J25" s="86"/>
      <c r="K25" s="42"/>
      <c r="L25" s="42"/>
      <c r="M25" s="42"/>
      <c r="N25" s="42"/>
      <c r="O25" s="86"/>
      <c r="P25" s="42"/>
      <c r="Q25" s="42"/>
      <c r="R25" s="42"/>
      <c r="S25" s="42"/>
    </row>
    <row r="26" spans="3:19" ht="15" hidden="1">
      <c r="C26" s="256"/>
      <c r="D26" s="41" t="s">
        <v>49</v>
      </c>
      <c r="E26" s="37">
        <f>$E$11</f>
        <v>0</v>
      </c>
      <c r="F26" s="42"/>
      <c r="G26" s="42"/>
      <c r="H26" s="42"/>
      <c r="I26" s="42"/>
      <c r="J26" s="86"/>
      <c r="K26" s="42"/>
      <c r="L26" s="42"/>
      <c r="M26" s="42"/>
      <c r="N26" s="42"/>
      <c r="O26" s="86"/>
      <c r="P26" s="42"/>
      <c r="Q26" s="42"/>
      <c r="R26" s="42"/>
      <c r="S26" s="42"/>
    </row>
    <row r="27" spans="3:19" ht="15" hidden="1">
      <c r="C27" s="254" t="s">
        <v>732</v>
      </c>
      <c r="D27" s="41" t="s">
        <v>46</v>
      </c>
      <c r="E27" s="37">
        <f>'初期１'!$G$8</f>
        <v>0</v>
      </c>
      <c r="F27" s="42"/>
      <c r="G27" s="42"/>
      <c r="H27" s="42"/>
      <c r="I27" s="42"/>
      <c r="J27" s="86"/>
      <c r="K27" s="42"/>
      <c r="L27" s="42"/>
      <c r="M27" s="42"/>
      <c r="N27" s="42"/>
      <c r="O27" s="86"/>
      <c r="P27" s="42"/>
      <c r="Q27" s="42"/>
      <c r="R27" s="42"/>
      <c r="S27" s="42"/>
    </row>
    <row r="28" spans="3:19" ht="15" hidden="1">
      <c r="C28" s="255"/>
      <c r="D28" s="41" t="s">
        <v>47</v>
      </c>
      <c r="E28" s="37">
        <f>$E$11</f>
        <v>0</v>
      </c>
      <c r="F28" s="42"/>
      <c r="G28" s="42"/>
      <c r="H28" s="42"/>
      <c r="I28" s="42"/>
      <c r="J28" s="86"/>
      <c r="K28" s="42"/>
      <c r="L28" s="42"/>
      <c r="M28" s="42"/>
      <c r="N28" s="42"/>
      <c r="O28" s="86"/>
      <c r="P28" s="42"/>
      <c r="Q28" s="42"/>
      <c r="R28" s="42"/>
      <c r="S28" s="42"/>
    </row>
    <row r="29" spans="3:19" ht="15" hidden="1">
      <c r="C29" s="255"/>
      <c r="D29" s="41" t="s">
        <v>48</v>
      </c>
      <c r="E29" s="37">
        <f>$E$11</f>
        <v>0</v>
      </c>
      <c r="F29" s="42"/>
      <c r="G29" s="42"/>
      <c r="H29" s="42"/>
      <c r="I29" s="42"/>
      <c r="J29" s="86"/>
      <c r="K29" s="42"/>
      <c r="L29" s="42"/>
      <c r="M29" s="42"/>
      <c r="N29" s="42"/>
      <c r="O29" s="86"/>
      <c r="P29" s="42"/>
      <c r="Q29" s="42"/>
      <c r="R29" s="42"/>
      <c r="S29" s="42"/>
    </row>
    <row r="30" spans="3:19" ht="15" hidden="1">
      <c r="C30" s="256"/>
      <c r="D30" s="41" t="s">
        <v>49</v>
      </c>
      <c r="E30" s="37">
        <f>$E$11</f>
        <v>0</v>
      </c>
      <c r="F30" s="42"/>
      <c r="G30" s="42"/>
      <c r="H30" s="42"/>
      <c r="I30" s="42"/>
      <c r="J30" s="86"/>
      <c r="K30" s="42"/>
      <c r="L30" s="42"/>
      <c r="M30" s="42"/>
      <c r="N30" s="42"/>
      <c r="O30" s="86"/>
      <c r="P30" s="42"/>
      <c r="Q30" s="42"/>
      <c r="R30" s="42"/>
      <c r="S30" s="42"/>
    </row>
    <row r="32" spans="4:18" ht="15">
      <c r="D32" s="187" t="s">
        <v>3</v>
      </c>
      <c r="E32" s="189" t="s">
        <v>26</v>
      </c>
      <c r="F32" s="177" t="s">
        <v>38</v>
      </c>
      <c r="G32" s="178"/>
      <c r="H32" s="178"/>
      <c r="I32" s="178"/>
      <c r="J32" s="179"/>
      <c r="K32" s="177" t="s">
        <v>27</v>
      </c>
      <c r="L32" s="178"/>
      <c r="M32" s="178"/>
      <c r="N32" s="178"/>
      <c r="O32" s="179"/>
      <c r="P32" s="195" t="s">
        <v>28</v>
      </c>
      <c r="Q32" s="197" t="s">
        <v>29</v>
      </c>
      <c r="R32" s="260" t="s">
        <v>23</v>
      </c>
    </row>
    <row r="33" spans="4:18" ht="45">
      <c r="D33" s="188"/>
      <c r="E33" s="190"/>
      <c r="F33" s="31" t="s">
        <v>30</v>
      </c>
      <c r="G33" s="31" t="s">
        <v>31</v>
      </c>
      <c r="H33" s="38" t="s">
        <v>39</v>
      </c>
      <c r="I33" s="38" t="s">
        <v>780</v>
      </c>
      <c r="J33" s="38" t="s">
        <v>783</v>
      </c>
      <c r="K33" s="31" t="s">
        <v>30</v>
      </c>
      <c r="L33" s="31" t="s">
        <v>31</v>
      </c>
      <c r="M33" s="38" t="s">
        <v>39</v>
      </c>
      <c r="N33" s="38" t="s">
        <v>780</v>
      </c>
      <c r="O33" s="38" t="s">
        <v>783</v>
      </c>
      <c r="P33" s="196"/>
      <c r="Q33" s="198"/>
      <c r="R33" s="261"/>
    </row>
    <row r="34" spans="3:19" ht="15">
      <c r="C34">
        <v>1</v>
      </c>
      <c r="D34" s="29">
        <v>1</v>
      </c>
      <c r="E34" s="37">
        <f>'初期１'!$G$8</f>
        <v>0</v>
      </c>
      <c r="F34" s="58"/>
      <c r="G34" s="58"/>
      <c r="H34" s="58"/>
      <c r="I34" s="58"/>
      <c r="J34" s="87"/>
      <c r="K34" s="58"/>
      <c r="L34" s="58"/>
      <c r="M34" s="58"/>
      <c r="N34" s="58"/>
      <c r="O34" s="87"/>
      <c r="P34" s="58"/>
      <c r="Q34" s="58"/>
      <c r="R34" s="58"/>
      <c r="S34">
        <f>IF(F34="","",F34&amp;"・"&amp;K34&amp;"("&amp;E34&amp;"・"&amp;P34&amp;")")</f>
      </c>
    </row>
    <row r="35" spans="3:19" ht="15">
      <c r="C35">
        <v>2</v>
      </c>
      <c r="D35" s="29">
        <v>2</v>
      </c>
      <c r="E35" s="37">
        <f>$E$11</f>
        <v>0</v>
      </c>
      <c r="F35" s="58"/>
      <c r="G35" s="58"/>
      <c r="H35" s="58"/>
      <c r="I35" s="58"/>
      <c r="J35" s="87"/>
      <c r="K35" s="58"/>
      <c r="L35" s="58"/>
      <c r="M35" s="58"/>
      <c r="N35" s="58"/>
      <c r="O35" s="87"/>
      <c r="P35" s="58"/>
      <c r="Q35" s="58"/>
      <c r="R35" s="58"/>
      <c r="S35">
        <f aca="true" t="shared" si="0" ref="S35:S58">IF(F35="","",F35&amp;"・"&amp;K35&amp;"("&amp;E35&amp;"・"&amp;P35&amp;")")</f>
      </c>
    </row>
    <row r="36" spans="3:19" ht="15">
      <c r="C36">
        <v>3</v>
      </c>
      <c r="D36" s="29">
        <v>3</v>
      </c>
      <c r="E36" s="37">
        <f>$E$11</f>
        <v>0</v>
      </c>
      <c r="F36" s="58"/>
      <c r="G36" s="58"/>
      <c r="H36" s="58"/>
      <c r="I36" s="58"/>
      <c r="J36" s="87"/>
      <c r="K36" s="58"/>
      <c r="L36" s="58"/>
      <c r="M36" s="58"/>
      <c r="N36" s="58"/>
      <c r="O36" s="87"/>
      <c r="P36" s="58"/>
      <c r="Q36" s="58"/>
      <c r="R36" s="58"/>
      <c r="S36">
        <f t="shared" si="0"/>
      </c>
    </row>
    <row r="37" spans="3:19" ht="15">
      <c r="C37">
        <v>4</v>
      </c>
      <c r="D37" s="29">
        <v>4</v>
      </c>
      <c r="E37" s="37">
        <f>$E$11</f>
        <v>0</v>
      </c>
      <c r="F37" s="58"/>
      <c r="G37" s="58"/>
      <c r="H37" s="58"/>
      <c r="I37" s="58"/>
      <c r="J37" s="87"/>
      <c r="K37" s="58"/>
      <c r="L37" s="58"/>
      <c r="M37" s="58"/>
      <c r="N37" s="58"/>
      <c r="O37" s="87"/>
      <c r="P37" s="58"/>
      <c r="Q37" s="58"/>
      <c r="R37" s="58"/>
      <c r="S37">
        <f t="shared" si="0"/>
      </c>
    </row>
    <row r="38" spans="3:19" ht="15">
      <c r="C38">
        <v>5</v>
      </c>
      <c r="D38" s="29">
        <v>5</v>
      </c>
      <c r="E38" s="37">
        <f>'初期１'!$G$8</f>
        <v>0</v>
      </c>
      <c r="F38" s="58"/>
      <c r="G38" s="58"/>
      <c r="H38" s="58"/>
      <c r="I38" s="58"/>
      <c r="J38" s="87"/>
      <c r="K38" s="58"/>
      <c r="L38" s="58"/>
      <c r="M38" s="58"/>
      <c r="N38" s="58"/>
      <c r="O38" s="87"/>
      <c r="P38" s="58"/>
      <c r="Q38" s="58"/>
      <c r="R38" s="58"/>
      <c r="S38">
        <f t="shared" si="0"/>
      </c>
    </row>
    <row r="39" spans="3:19" ht="15">
      <c r="C39">
        <v>6</v>
      </c>
      <c r="D39" s="29">
        <v>6</v>
      </c>
      <c r="E39" s="37">
        <f>$E$11</f>
        <v>0</v>
      </c>
      <c r="F39" s="58"/>
      <c r="G39" s="58"/>
      <c r="H39" s="58"/>
      <c r="I39" s="58"/>
      <c r="J39" s="87"/>
      <c r="K39" s="58"/>
      <c r="L39" s="58"/>
      <c r="M39" s="58"/>
      <c r="N39" s="58"/>
      <c r="O39" s="87"/>
      <c r="P39" s="58"/>
      <c r="Q39" s="58"/>
      <c r="R39" s="58"/>
      <c r="S39">
        <f t="shared" si="0"/>
      </c>
    </row>
    <row r="40" spans="3:19" ht="15">
      <c r="C40">
        <v>7</v>
      </c>
      <c r="D40" s="29">
        <v>7</v>
      </c>
      <c r="E40" s="37">
        <f>$E$11</f>
        <v>0</v>
      </c>
      <c r="F40" s="58"/>
      <c r="G40" s="58"/>
      <c r="H40" s="58"/>
      <c r="I40" s="58"/>
      <c r="J40" s="87"/>
      <c r="K40" s="58"/>
      <c r="L40" s="58"/>
      <c r="M40" s="58"/>
      <c r="N40" s="58"/>
      <c r="O40" s="87"/>
      <c r="P40" s="58"/>
      <c r="Q40" s="58"/>
      <c r="R40" s="58"/>
      <c r="S40">
        <f t="shared" si="0"/>
      </c>
    </row>
    <row r="41" spans="3:19" ht="15">
      <c r="C41">
        <v>8</v>
      </c>
      <c r="D41" s="29">
        <v>8</v>
      </c>
      <c r="E41" s="37">
        <f>$E$11</f>
        <v>0</v>
      </c>
      <c r="F41" s="58"/>
      <c r="G41" s="58"/>
      <c r="H41" s="58"/>
      <c r="I41" s="58"/>
      <c r="J41" s="87"/>
      <c r="K41" s="58"/>
      <c r="L41" s="58"/>
      <c r="M41" s="58"/>
      <c r="N41" s="58"/>
      <c r="O41" s="87"/>
      <c r="P41" s="58"/>
      <c r="Q41" s="58"/>
      <c r="R41" s="58"/>
      <c r="S41">
        <f t="shared" si="0"/>
      </c>
    </row>
    <row r="42" spans="3:19" ht="15">
      <c r="C42">
        <v>9</v>
      </c>
      <c r="D42" s="29">
        <v>9</v>
      </c>
      <c r="E42" s="37">
        <f>'初期１'!$G$8</f>
        <v>0</v>
      </c>
      <c r="F42" s="58"/>
      <c r="G42" s="58"/>
      <c r="H42" s="58"/>
      <c r="I42" s="58"/>
      <c r="J42" s="87"/>
      <c r="K42" s="58"/>
      <c r="L42" s="58"/>
      <c r="M42" s="58"/>
      <c r="N42" s="58"/>
      <c r="O42" s="87"/>
      <c r="P42" s="58"/>
      <c r="Q42" s="58"/>
      <c r="R42" s="58"/>
      <c r="S42">
        <f t="shared" si="0"/>
      </c>
    </row>
    <row r="43" spans="3:19" ht="15">
      <c r="C43">
        <v>10</v>
      </c>
      <c r="D43" s="29">
        <v>10</v>
      </c>
      <c r="E43" s="37">
        <f>$E$11</f>
        <v>0</v>
      </c>
      <c r="F43" s="58"/>
      <c r="G43" s="58"/>
      <c r="H43" s="58"/>
      <c r="I43" s="58"/>
      <c r="J43" s="87"/>
      <c r="K43" s="58"/>
      <c r="L43" s="58"/>
      <c r="M43" s="58"/>
      <c r="N43" s="58"/>
      <c r="O43" s="87"/>
      <c r="P43" s="58"/>
      <c r="Q43" s="58"/>
      <c r="R43" s="58"/>
      <c r="S43">
        <f t="shared" si="0"/>
      </c>
    </row>
    <row r="44" spans="3:19" ht="15">
      <c r="C44">
        <v>11</v>
      </c>
      <c r="D44" s="29">
        <v>11</v>
      </c>
      <c r="E44" s="37">
        <f>$E$11</f>
        <v>0</v>
      </c>
      <c r="F44" s="58"/>
      <c r="G44" s="58"/>
      <c r="H44" s="58"/>
      <c r="I44" s="58"/>
      <c r="J44" s="87"/>
      <c r="K44" s="58"/>
      <c r="L44" s="58"/>
      <c r="M44" s="58"/>
      <c r="N44" s="58"/>
      <c r="O44" s="87"/>
      <c r="P44" s="58"/>
      <c r="Q44" s="58"/>
      <c r="R44" s="58"/>
      <c r="S44">
        <f t="shared" si="0"/>
      </c>
    </row>
    <row r="45" spans="3:19" ht="15">
      <c r="C45">
        <v>12</v>
      </c>
      <c r="D45" s="29">
        <v>12</v>
      </c>
      <c r="E45" s="37">
        <f>$E$11</f>
        <v>0</v>
      </c>
      <c r="F45" s="58"/>
      <c r="G45" s="58"/>
      <c r="H45" s="58"/>
      <c r="I45" s="58"/>
      <c r="J45" s="87"/>
      <c r="K45" s="58"/>
      <c r="L45" s="58"/>
      <c r="M45" s="58"/>
      <c r="N45" s="58"/>
      <c r="O45" s="87"/>
      <c r="P45" s="58"/>
      <c r="Q45" s="58"/>
      <c r="R45" s="58"/>
      <c r="S45">
        <f t="shared" si="0"/>
      </c>
    </row>
    <row r="46" spans="3:19" ht="15">
      <c r="C46">
        <v>13</v>
      </c>
      <c r="D46" s="29">
        <v>13</v>
      </c>
      <c r="E46" s="37">
        <f>'初期１'!$G$8</f>
        <v>0</v>
      </c>
      <c r="F46" s="58"/>
      <c r="G46" s="58"/>
      <c r="H46" s="58"/>
      <c r="I46" s="58"/>
      <c r="J46" s="87"/>
      <c r="K46" s="58"/>
      <c r="L46" s="58"/>
      <c r="M46" s="58"/>
      <c r="N46" s="58"/>
      <c r="O46" s="87"/>
      <c r="P46" s="58"/>
      <c r="Q46" s="58"/>
      <c r="R46" s="58"/>
      <c r="S46">
        <f t="shared" si="0"/>
      </c>
    </row>
    <row r="47" spans="3:19" ht="15">
      <c r="C47">
        <v>14</v>
      </c>
      <c r="D47" s="29">
        <v>14</v>
      </c>
      <c r="E47" s="37">
        <f>$E$11</f>
        <v>0</v>
      </c>
      <c r="F47" s="58"/>
      <c r="G47" s="58"/>
      <c r="H47" s="58"/>
      <c r="I47" s="58"/>
      <c r="J47" s="87"/>
      <c r="K47" s="58"/>
      <c r="L47" s="58"/>
      <c r="M47" s="58"/>
      <c r="N47" s="58"/>
      <c r="O47" s="87"/>
      <c r="P47" s="58"/>
      <c r="Q47" s="58"/>
      <c r="R47" s="58"/>
      <c r="S47">
        <f t="shared" si="0"/>
      </c>
    </row>
    <row r="48" spans="3:19" ht="15">
      <c r="C48">
        <v>15</v>
      </c>
      <c r="D48" s="29">
        <v>15</v>
      </c>
      <c r="E48" s="37">
        <f aca="true" t="shared" si="1" ref="E48:E58">$E$11</f>
        <v>0</v>
      </c>
      <c r="F48" s="58"/>
      <c r="G48" s="58"/>
      <c r="H48" s="58"/>
      <c r="I48" s="58"/>
      <c r="J48" s="87"/>
      <c r="K48" s="58"/>
      <c r="L48" s="58"/>
      <c r="M48" s="58"/>
      <c r="N48" s="58"/>
      <c r="O48" s="87"/>
      <c r="P48" s="58"/>
      <c r="Q48" s="58"/>
      <c r="R48" s="58"/>
      <c r="S48">
        <f t="shared" si="0"/>
      </c>
    </row>
    <row r="49" spans="3:19" ht="15">
      <c r="C49">
        <v>16</v>
      </c>
      <c r="D49" s="29">
        <v>16</v>
      </c>
      <c r="E49" s="37">
        <f t="shared" si="1"/>
        <v>0</v>
      </c>
      <c r="F49" s="58"/>
      <c r="G49" s="58"/>
      <c r="H49" s="58"/>
      <c r="I49" s="58"/>
      <c r="J49" s="87"/>
      <c r="K49" s="58"/>
      <c r="L49" s="58"/>
      <c r="M49" s="58"/>
      <c r="N49" s="58"/>
      <c r="O49" s="87"/>
      <c r="P49" s="58"/>
      <c r="Q49" s="58"/>
      <c r="R49" s="58"/>
      <c r="S49">
        <f t="shared" si="0"/>
      </c>
    </row>
    <row r="50" spans="3:19" ht="15">
      <c r="C50">
        <v>17</v>
      </c>
      <c r="D50" s="29">
        <v>17</v>
      </c>
      <c r="E50" s="37">
        <f t="shared" si="1"/>
        <v>0</v>
      </c>
      <c r="F50" s="58"/>
      <c r="G50" s="58"/>
      <c r="H50" s="58"/>
      <c r="I50" s="58"/>
      <c r="J50" s="87"/>
      <c r="K50" s="58"/>
      <c r="L50" s="58"/>
      <c r="M50" s="58"/>
      <c r="N50" s="58"/>
      <c r="O50" s="87"/>
      <c r="P50" s="58"/>
      <c r="Q50" s="58"/>
      <c r="R50" s="58"/>
      <c r="S50">
        <f t="shared" si="0"/>
      </c>
    </row>
    <row r="51" spans="3:19" ht="15">
      <c r="C51">
        <v>18</v>
      </c>
      <c r="D51" s="29">
        <v>18</v>
      </c>
      <c r="E51" s="37">
        <f t="shared" si="1"/>
        <v>0</v>
      </c>
      <c r="F51" s="58"/>
      <c r="G51" s="58"/>
      <c r="H51" s="58"/>
      <c r="I51" s="58"/>
      <c r="J51" s="87"/>
      <c r="K51" s="58"/>
      <c r="L51" s="58"/>
      <c r="M51" s="58"/>
      <c r="N51" s="58"/>
      <c r="O51" s="87"/>
      <c r="P51" s="58"/>
      <c r="Q51" s="58"/>
      <c r="R51" s="58"/>
      <c r="S51">
        <f t="shared" si="0"/>
      </c>
    </row>
    <row r="52" spans="3:19" ht="15">
      <c r="C52">
        <v>19</v>
      </c>
      <c r="D52" s="29"/>
      <c r="E52" s="37">
        <f t="shared" si="1"/>
        <v>0</v>
      </c>
      <c r="F52" s="58"/>
      <c r="G52" s="58"/>
      <c r="H52" s="58"/>
      <c r="I52" s="58"/>
      <c r="J52" s="87"/>
      <c r="K52" s="58"/>
      <c r="L52" s="58"/>
      <c r="M52" s="58"/>
      <c r="N52" s="58"/>
      <c r="O52" s="87"/>
      <c r="P52" s="58">
        <f aca="true" t="shared" si="2" ref="P52:P58">IF(F52="","",$M$15)</f>
      </c>
      <c r="Q52" s="58">
        <f aca="true" t="shared" si="3" ref="Q52:Q58">IF(F52="","",$P$15)</f>
      </c>
      <c r="R52" s="58">
        <f aca="true" t="shared" si="4" ref="R52:R58">IF(F52="","",$Q$15)</f>
      </c>
      <c r="S52">
        <f t="shared" si="0"/>
      </c>
    </row>
    <row r="53" spans="3:19" ht="15">
      <c r="C53">
        <v>20</v>
      </c>
      <c r="D53" s="29"/>
      <c r="E53" s="37">
        <f t="shared" si="1"/>
        <v>0</v>
      </c>
      <c r="F53" s="58"/>
      <c r="G53" s="58"/>
      <c r="H53" s="58"/>
      <c r="I53" s="58"/>
      <c r="J53" s="87"/>
      <c r="K53" s="58"/>
      <c r="L53" s="58"/>
      <c r="M53" s="58"/>
      <c r="N53" s="58"/>
      <c r="O53" s="87"/>
      <c r="P53" s="58">
        <f t="shared" si="2"/>
      </c>
      <c r="Q53" s="58">
        <f t="shared" si="3"/>
      </c>
      <c r="R53" s="58">
        <f t="shared" si="4"/>
      </c>
      <c r="S53">
        <f t="shared" si="0"/>
      </c>
    </row>
    <row r="54" spans="3:19" ht="15">
      <c r="C54">
        <v>21</v>
      </c>
      <c r="D54" s="29"/>
      <c r="E54" s="37">
        <f t="shared" si="1"/>
        <v>0</v>
      </c>
      <c r="F54" s="58"/>
      <c r="G54" s="58"/>
      <c r="H54" s="58"/>
      <c r="I54" s="58"/>
      <c r="J54" s="87"/>
      <c r="K54" s="58"/>
      <c r="L54" s="58"/>
      <c r="M54" s="58"/>
      <c r="N54" s="58"/>
      <c r="O54" s="87"/>
      <c r="P54" s="58">
        <f t="shared" si="2"/>
      </c>
      <c r="Q54" s="58">
        <f t="shared" si="3"/>
      </c>
      <c r="R54" s="58">
        <f t="shared" si="4"/>
      </c>
      <c r="S54">
        <f t="shared" si="0"/>
      </c>
    </row>
    <row r="55" spans="3:19" ht="15">
      <c r="C55">
        <v>22</v>
      </c>
      <c r="D55" s="29"/>
      <c r="E55" s="37">
        <f t="shared" si="1"/>
        <v>0</v>
      </c>
      <c r="F55" s="58"/>
      <c r="G55" s="58"/>
      <c r="H55" s="58"/>
      <c r="I55" s="58"/>
      <c r="J55" s="87"/>
      <c r="K55" s="58"/>
      <c r="L55" s="58"/>
      <c r="M55" s="58"/>
      <c r="N55" s="58"/>
      <c r="O55" s="87"/>
      <c r="P55" s="58">
        <f t="shared" si="2"/>
      </c>
      <c r="Q55" s="58">
        <f t="shared" si="3"/>
      </c>
      <c r="R55" s="58">
        <f t="shared" si="4"/>
      </c>
      <c r="S55">
        <f t="shared" si="0"/>
      </c>
    </row>
    <row r="56" spans="3:19" ht="15">
      <c r="C56">
        <v>23</v>
      </c>
      <c r="D56" s="29"/>
      <c r="E56" s="37">
        <f t="shared" si="1"/>
        <v>0</v>
      </c>
      <c r="F56" s="58"/>
      <c r="G56" s="58"/>
      <c r="H56" s="58"/>
      <c r="I56" s="58"/>
      <c r="J56" s="87"/>
      <c r="K56" s="58"/>
      <c r="L56" s="58"/>
      <c r="M56" s="58"/>
      <c r="N56" s="58"/>
      <c r="O56" s="87"/>
      <c r="P56" s="58">
        <f t="shared" si="2"/>
      </c>
      <c r="Q56" s="58">
        <f t="shared" si="3"/>
      </c>
      <c r="R56" s="58">
        <f t="shared" si="4"/>
      </c>
      <c r="S56">
        <f t="shared" si="0"/>
      </c>
    </row>
    <row r="57" spans="3:19" ht="15">
      <c r="C57">
        <v>24</v>
      </c>
      <c r="D57" s="29"/>
      <c r="E57" s="37">
        <f t="shared" si="1"/>
        <v>0</v>
      </c>
      <c r="F57" s="58"/>
      <c r="G57" s="58"/>
      <c r="H57" s="58"/>
      <c r="I57" s="58"/>
      <c r="J57" s="87"/>
      <c r="K57" s="58"/>
      <c r="L57" s="58"/>
      <c r="M57" s="58"/>
      <c r="N57" s="58"/>
      <c r="O57" s="87"/>
      <c r="P57" s="58">
        <f t="shared" si="2"/>
      </c>
      <c r="Q57" s="58">
        <f t="shared" si="3"/>
      </c>
      <c r="R57" s="58">
        <f t="shared" si="4"/>
      </c>
      <c r="S57">
        <f t="shared" si="0"/>
      </c>
    </row>
    <row r="58" spans="3:19" ht="15">
      <c r="C58">
        <v>25</v>
      </c>
      <c r="D58" s="29"/>
      <c r="E58" s="37">
        <f t="shared" si="1"/>
        <v>0</v>
      </c>
      <c r="F58" s="58"/>
      <c r="G58" s="58"/>
      <c r="H58" s="58"/>
      <c r="I58" s="58"/>
      <c r="J58" s="87"/>
      <c r="K58" s="58"/>
      <c r="L58" s="58"/>
      <c r="M58" s="58"/>
      <c r="N58" s="58"/>
      <c r="O58" s="87"/>
      <c r="P58" s="58">
        <f t="shared" si="2"/>
      </c>
      <c r="Q58" s="58">
        <f t="shared" si="3"/>
      </c>
      <c r="R58" s="58">
        <f t="shared" si="4"/>
      </c>
      <c r="S58">
        <f t="shared" si="0"/>
      </c>
    </row>
  </sheetData>
  <sheetProtection/>
  <mergeCells count="28">
    <mergeCell ref="A1:A4"/>
    <mergeCell ref="B1:B3"/>
    <mergeCell ref="B5:B7"/>
    <mergeCell ref="C23:C26"/>
    <mergeCell ref="C27:C30"/>
    <mergeCell ref="D32:D33"/>
    <mergeCell ref="C9:C10"/>
    <mergeCell ref="D9:D10"/>
    <mergeCell ref="E9:E10"/>
    <mergeCell ref="C11:C14"/>
    <mergeCell ref="C15:C18"/>
    <mergeCell ref="C19:C22"/>
    <mergeCell ref="C4:S4"/>
    <mergeCell ref="C5:S5"/>
    <mergeCell ref="C6:S6"/>
    <mergeCell ref="K7:R7"/>
    <mergeCell ref="F9:J9"/>
    <mergeCell ref="K9:O9"/>
    <mergeCell ref="E32:E33"/>
    <mergeCell ref="P9:P10"/>
    <mergeCell ref="Q9:Q10"/>
    <mergeCell ref="R9:R10"/>
    <mergeCell ref="S9:S10"/>
    <mergeCell ref="F32:J32"/>
    <mergeCell ref="K32:O32"/>
    <mergeCell ref="P32:P33"/>
    <mergeCell ref="Q32:Q33"/>
    <mergeCell ref="R32:R33"/>
  </mergeCells>
  <hyperlinks>
    <hyperlink ref="A1:A4" location="表紙!A1" display="表紙へ"/>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K165"/>
  <sheetViews>
    <sheetView zoomScalePageLayoutView="0" workbookViewId="0" topLeftCell="A148">
      <selection activeCell="I168" sqref="I168"/>
    </sheetView>
  </sheetViews>
  <sheetFormatPr defaultColWidth="9.00390625" defaultRowHeight="13.5"/>
  <cols>
    <col min="2" max="2" width="7.375" style="0" customWidth="1"/>
    <col min="3" max="4" width="7.625" style="0" customWidth="1"/>
    <col min="5" max="5" width="22.50390625" style="0" customWidth="1"/>
    <col min="8" max="9" width="14.125" style="0" customWidth="1"/>
    <col min="10" max="10" width="21.25390625" style="0" customWidth="1"/>
  </cols>
  <sheetData>
    <row r="1" spans="1:11" ht="13.5">
      <c r="A1" s="262" t="s">
        <v>0</v>
      </c>
      <c r="B1" s="46">
        <v>1</v>
      </c>
      <c r="C1" s="46">
        <v>2</v>
      </c>
      <c r="D1" s="46"/>
      <c r="E1" s="46">
        <v>3</v>
      </c>
      <c r="F1" s="46">
        <v>4</v>
      </c>
      <c r="G1" s="46">
        <v>5</v>
      </c>
      <c r="H1" s="46">
        <v>6</v>
      </c>
      <c r="I1" s="46">
        <v>7</v>
      </c>
      <c r="J1" s="46">
        <v>8</v>
      </c>
      <c r="K1" s="46">
        <v>9</v>
      </c>
    </row>
    <row r="2" spans="1:12" ht="14.25">
      <c r="A2" s="262"/>
      <c r="B2" s="46" t="s">
        <v>519</v>
      </c>
      <c r="C2" s="46" t="s">
        <v>520</v>
      </c>
      <c r="D2" s="46" t="s">
        <v>521</v>
      </c>
      <c r="E2" s="45" t="s">
        <v>1</v>
      </c>
      <c r="F2" s="45" t="s">
        <v>53</v>
      </c>
      <c r="G2" s="45" t="s">
        <v>54</v>
      </c>
      <c r="H2" s="45" t="s">
        <v>52</v>
      </c>
      <c r="I2" s="45" t="s">
        <v>55</v>
      </c>
      <c r="L2" s="45" t="s">
        <v>885</v>
      </c>
    </row>
    <row r="3" spans="1:34" ht="13.5">
      <c r="A3" s="262"/>
      <c r="B3" s="46">
        <v>1</v>
      </c>
      <c r="C3">
        <v>101</v>
      </c>
      <c r="D3" t="s">
        <v>35</v>
      </c>
      <c r="E3" t="s">
        <v>58</v>
      </c>
      <c r="F3" t="s">
        <v>476</v>
      </c>
      <c r="G3" t="s">
        <v>788</v>
      </c>
      <c r="H3" t="s">
        <v>59</v>
      </c>
      <c r="I3" t="s">
        <v>60</v>
      </c>
      <c r="J3" t="str">
        <f>E3</f>
        <v>前橋市立第一中学校</v>
      </c>
      <c r="K3">
        <v>100</v>
      </c>
      <c r="L3" t="s">
        <v>702</v>
      </c>
      <c r="M3" t="s">
        <v>476</v>
      </c>
      <c r="N3" t="s">
        <v>478</v>
      </c>
      <c r="O3" t="s">
        <v>480</v>
      </c>
      <c r="P3" t="s">
        <v>481</v>
      </c>
      <c r="Q3" t="s">
        <v>482</v>
      </c>
      <c r="R3" t="s">
        <v>483</v>
      </c>
      <c r="S3" t="s">
        <v>486</v>
      </c>
      <c r="T3" t="s">
        <v>487</v>
      </c>
      <c r="U3" t="s">
        <v>488</v>
      </c>
      <c r="V3" t="s">
        <v>517</v>
      </c>
      <c r="W3" t="s">
        <v>489</v>
      </c>
      <c r="X3" t="s">
        <v>490</v>
      </c>
      <c r="Y3" t="s">
        <v>491</v>
      </c>
      <c r="Z3" t="s">
        <v>870</v>
      </c>
      <c r="AA3" t="s">
        <v>492</v>
      </c>
      <c r="AB3" t="s">
        <v>493</v>
      </c>
      <c r="AC3" t="s">
        <v>484</v>
      </c>
      <c r="AD3" t="s">
        <v>494</v>
      </c>
      <c r="AE3" t="s">
        <v>495</v>
      </c>
      <c r="AF3" t="s">
        <v>496</v>
      </c>
      <c r="AG3" t="s">
        <v>497</v>
      </c>
      <c r="AH3" t="s">
        <v>485</v>
      </c>
    </row>
    <row r="4" spans="1:37" ht="15">
      <c r="A4" s="262"/>
      <c r="B4" s="46">
        <f>B3+1</f>
        <v>2</v>
      </c>
      <c r="C4">
        <f>C3+1</f>
        <v>102</v>
      </c>
      <c r="D4" t="s">
        <v>35</v>
      </c>
      <c r="E4" t="s">
        <v>477</v>
      </c>
      <c r="F4" t="s">
        <v>479</v>
      </c>
      <c r="G4" t="s">
        <v>479</v>
      </c>
      <c r="H4" t="s">
        <v>61</v>
      </c>
      <c r="I4" t="s">
        <v>62</v>
      </c>
      <c r="J4" t="str">
        <f aca="true" t="shared" si="0" ref="J4:J67">E4</f>
        <v>前橋市立みずき中学校</v>
      </c>
      <c r="K4">
        <v>200</v>
      </c>
      <c r="L4" s="47" t="s">
        <v>703</v>
      </c>
      <c r="M4" t="s">
        <v>518</v>
      </c>
      <c r="N4" t="s">
        <v>498</v>
      </c>
      <c r="O4" t="s">
        <v>499</v>
      </c>
      <c r="P4" t="s">
        <v>500</v>
      </c>
      <c r="Q4" t="s">
        <v>501</v>
      </c>
      <c r="R4" t="s">
        <v>502</v>
      </c>
      <c r="S4" t="s">
        <v>503</v>
      </c>
      <c r="T4" t="s">
        <v>504</v>
      </c>
      <c r="U4" t="s">
        <v>505</v>
      </c>
      <c r="V4" t="s">
        <v>506</v>
      </c>
      <c r="W4" t="s">
        <v>507</v>
      </c>
      <c r="X4" t="s">
        <v>508</v>
      </c>
      <c r="Y4" t="s">
        <v>509</v>
      </c>
      <c r="Z4" t="s">
        <v>510</v>
      </c>
      <c r="AA4" t="s">
        <v>511</v>
      </c>
      <c r="AB4" t="s">
        <v>512</v>
      </c>
      <c r="AC4" t="s">
        <v>513</v>
      </c>
      <c r="AD4" t="s">
        <v>514</v>
      </c>
      <c r="AE4" t="s">
        <v>761</v>
      </c>
      <c r="AF4" t="s">
        <v>685</v>
      </c>
      <c r="AG4" t="s">
        <v>515</v>
      </c>
      <c r="AH4" t="s">
        <v>516</v>
      </c>
      <c r="AI4" t="s">
        <v>566</v>
      </c>
      <c r="AJ4" t="s">
        <v>568</v>
      </c>
      <c r="AK4" t="s">
        <v>570</v>
      </c>
    </row>
    <row r="5" spans="1:26" ht="13.5">
      <c r="A5" s="262"/>
      <c r="B5" s="46">
        <f aca="true" t="shared" si="1" ref="B5:B57">B4+1</f>
        <v>3</v>
      </c>
      <c r="C5">
        <f aca="true" t="shared" si="2" ref="C5:C47">C4+1</f>
        <v>103</v>
      </c>
      <c r="D5" t="s">
        <v>35</v>
      </c>
      <c r="E5" t="s">
        <v>63</v>
      </c>
      <c r="F5" t="s">
        <v>480</v>
      </c>
      <c r="G5" t="s">
        <v>789</v>
      </c>
      <c r="H5" t="s">
        <v>64</v>
      </c>
      <c r="I5" t="s">
        <v>65</v>
      </c>
      <c r="J5" t="str">
        <f t="shared" si="0"/>
        <v>前橋市立第三中学校</v>
      </c>
      <c r="K5">
        <v>300</v>
      </c>
      <c r="L5" t="s">
        <v>700</v>
      </c>
      <c r="M5" t="s">
        <v>547</v>
      </c>
      <c r="N5" t="s">
        <v>686</v>
      </c>
      <c r="O5" t="s">
        <v>548</v>
      </c>
      <c r="P5" t="s">
        <v>549</v>
      </c>
      <c r="Q5" t="s">
        <v>550</v>
      </c>
      <c r="R5" t="s">
        <v>551</v>
      </c>
      <c r="S5" t="s">
        <v>552</v>
      </c>
      <c r="T5" t="s">
        <v>553</v>
      </c>
      <c r="U5" t="s">
        <v>554</v>
      </c>
      <c r="V5" t="s">
        <v>555</v>
      </c>
      <c r="W5" t="s">
        <v>556</v>
      </c>
      <c r="X5" t="s">
        <v>559</v>
      </c>
      <c r="Y5" t="s">
        <v>557</v>
      </c>
      <c r="Z5" t="s">
        <v>558</v>
      </c>
    </row>
    <row r="6" spans="1:26" ht="13.5">
      <c r="A6" s="262"/>
      <c r="B6" s="46">
        <f t="shared" si="1"/>
        <v>4</v>
      </c>
      <c r="C6">
        <f t="shared" si="2"/>
        <v>104</v>
      </c>
      <c r="D6" t="s">
        <v>35</v>
      </c>
      <c r="E6" t="s">
        <v>66</v>
      </c>
      <c r="F6" t="s">
        <v>481</v>
      </c>
      <c r="G6" t="s">
        <v>790</v>
      </c>
      <c r="H6" t="s">
        <v>67</v>
      </c>
      <c r="I6" t="s">
        <v>68</v>
      </c>
      <c r="J6" t="str">
        <f t="shared" si="0"/>
        <v>前橋市立第五中学校</v>
      </c>
      <c r="K6">
        <v>400</v>
      </c>
      <c r="L6" t="s">
        <v>701</v>
      </c>
      <c r="M6" t="s">
        <v>687</v>
      </c>
      <c r="N6" t="s">
        <v>688</v>
      </c>
      <c r="O6" t="s">
        <v>689</v>
      </c>
      <c r="P6" t="s">
        <v>690</v>
      </c>
      <c r="Q6" t="s">
        <v>579</v>
      </c>
      <c r="R6" t="s">
        <v>580</v>
      </c>
      <c r="S6" t="s">
        <v>581</v>
      </c>
      <c r="T6" t="s">
        <v>691</v>
      </c>
      <c r="U6" t="s">
        <v>582</v>
      </c>
      <c r="V6" t="s">
        <v>583</v>
      </c>
      <c r="W6" t="s">
        <v>584</v>
      </c>
      <c r="X6" t="s">
        <v>585</v>
      </c>
      <c r="Y6" t="s">
        <v>692</v>
      </c>
      <c r="Z6" t="s">
        <v>693</v>
      </c>
    </row>
    <row r="7" spans="1:29" ht="13.5">
      <c r="A7" s="262"/>
      <c r="B7" s="46">
        <f t="shared" si="1"/>
        <v>5</v>
      </c>
      <c r="C7">
        <f t="shared" si="2"/>
        <v>105</v>
      </c>
      <c r="D7" t="s">
        <v>35</v>
      </c>
      <c r="E7" t="s">
        <v>69</v>
      </c>
      <c r="F7" t="s">
        <v>482</v>
      </c>
      <c r="G7" t="s">
        <v>791</v>
      </c>
      <c r="H7" t="s">
        <v>70</v>
      </c>
      <c r="I7" t="s">
        <v>71</v>
      </c>
      <c r="J7" t="str">
        <f t="shared" si="0"/>
        <v>前橋市立第六中学校</v>
      </c>
      <c r="K7">
        <v>500</v>
      </c>
      <c r="L7" t="s">
        <v>525</v>
      </c>
      <c r="M7" t="s">
        <v>873</v>
      </c>
      <c r="N7" t="s">
        <v>696</v>
      </c>
      <c r="O7" t="s">
        <v>697</v>
      </c>
      <c r="P7" t="s">
        <v>695</v>
      </c>
      <c r="Q7" t="s">
        <v>586</v>
      </c>
      <c r="R7" t="s">
        <v>587</v>
      </c>
      <c r="S7" t="s">
        <v>588</v>
      </c>
      <c r="T7" t="s">
        <v>589</v>
      </c>
      <c r="U7" t="s">
        <v>590</v>
      </c>
      <c r="V7" t="s">
        <v>591</v>
      </c>
      <c r="W7" t="s">
        <v>592</v>
      </c>
      <c r="X7" t="s">
        <v>593</v>
      </c>
      <c r="Y7" t="s">
        <v>594</v>
      </c>
      <c r="Z7" t="s">
        <v>595</v>
      </c>
      <c r="AA7" t="s">
        <v>596</v>
      </c>
      <c r="AB7" t="s">
        <v>597</v>
      </c>
      <c r="AC7" t="s">
        <v>698</v>
      </c>
    </row>
    <row r="8" spans="1:20" ht="13.5">
      <c r="A8" s="262"/>
      <c r="B8" s="46">
        <f t="shared" si="1"/>
        <v>6</v>
      </c>
      <c r="C8">
        <f t="shared" si="2"/>
        <v>106</v>
      </c>
      <c r="D8" t="s">
        <v>35</v>
      </c>
      <c r="E8" t="s">
        <v>72</v>
      </c>
      <c r="F8" t="s">
        <v>483</v>
      </c>
      <c r="G8" t="s">
        <v>792</v>
      </c>
      <c r="H8" t="s">
        <v>73</v>
      </c>
      <c r="I8" t="s">
        <v>74</v>
      </c>
      <c r="J8" t="str">
        <f t="shared" si="0"/>
        <v>前橋市立第七中学校</v>
      </c>
      <c r="K8">
        <v>600</v>
      </c>
      <c r="L8" t="s">
        <v>704</v>
      </c>
      <c r="M8" t="s">
        <v>561</v>
      </c>
      <c r="N8" t="s">
        <v>598</v>
      </c>
      <c r="O8" t="s">
        <v>599</v>
      </c>
      <c r="P8" t="s">
        <v>600</v>
      </c>
      <c r="Q8" t="s">
        <v>601</v>
      </c>
      <c r="R8" t="s">
        <v>602</v>
      </c>
      <c r="S8" t="s">
        <v>575</v>
      </c>
      <c r="T8" t="s">
        <v>758</v>
      </c>
    </row>
    <row r="9" spans="1:17" ht="13.5">
      <c r="A9" s="262"/>
      <c r="B9" s="46">
        <f t="shared" si="1"/>
        <v>7</v>
      </c>
      <c r="C9">
        <f t="shared" si="2"/>
        <v>107</v>
      </c>
      <c r="D9" t="s">
        <v>35</v>
      </c>
      <c r="E9" t="s">
        <v>75</v>
      </c>
      <c r="F9" t="s">
        <v>486</v>
      </c>
      <c r="G9" t="s">
        <v>486</v>
      </c>
      <c r="H9" t="s">
        <v>76</v>
      </c>
      <c r="I9" t="s">
        <v>77</v>
      </c>
      <c r="J9" t="str">
        <f t="shared" si="0"/>
        <v>前橋市立桂萱中学校</v>
      </c>
      <c r="K9">
        <v>700</v>
      </c>
      <c r="L9" t="s">
        <v>705</v>
      </c>
      <c r="M9" t="s">
        <v>604</v>
      </c>
      <c r="N9" t="s">
        <v>605</v>
      </c>
      <c r="O9" t="s">
        <v>606</v>
      </c>
      <c r="P9" t="s">
        <v>607</v>
      </c>
      <c r="Q9" t="s">
        <v>603</v>
      </c>
    </row>
    <row r="10" spans="1:24" ht="13.5">
      <c r="A10" s="262"/>
      <c r="B10" s="46">
        <f t="shared" si="1"/>
        <v>8</v>
      </c>
      <c r="C10">
        <f t="shared" si="2"/>
        <v>108</v>
      </c>
      <c r="D10" t="s">
        <v>35</v>
      </c>
      <c r="E10" t="s">
        <v>78</v>
      </c>
      <c r="F10" t="s">
        <v>487</v>
      </c>
      <c r="G10" t="s">
        <v>487</v>
      </c>
      <c r="H10" t="s">
        <v>79</v>
      </c>
      <c r="I10" t="s">
        <v>80</v>
      </c>
      <c r="J10" t="str">
        <f t="shared" si="0"/>
        <v>前橋市立芳賀中学校</v>
      </c>
      <c r="K10">
        <v>800</v>
      </c>
      <c r="L10" t="s">
        <v>709</v>
      </c>
      <c r="M10" t="s">
        <v>564</v>
      </c>
      <c r="N10" t="s">
        <v>617</v>
      </c>
      <c r="O10" t="s">
        <v>618</v>
      </c>
      <c r="P10" t="s">
        <v>608</v>
      </c>
      <c r="Q10" t="s">
        <v>619</v>
      </c>
      <c r="R10" t="s">
        <v>620</v>
      </c>
      <c r="S10" t="s">
        <v>621</v>
      </c>
      <c r="T10" t="s">
        <v>622</v>
      </c>
      <c r="U10" t="s">
        <v>623</v>
      </c>
      <c r="V10" t="s">
        <v>624</v>
      </c>
      <c r="W10" t="s">
        <v>625</v>
      </c>
      <c r="X10" t="s">
        <v>627</v>
      </c>
    </row>
    <row r="11" spans="1:18" ht="13.5">
      <c r="A11" s="262"/>
      <c r="B11" s="46">
        <f t="shared" si="1"/>
        <v>9</v>
      </c>
      <c r="C11">
        <f t="shared" si="2"/>
        <v>109</v>
      </c>
      <c r="D11" t="s">
        <v>35</v>
      </c>
      <c r="E11" t="s">
        <v>81</v>
      </c>
      <c r="F11" t="s">
        <v>488</v>
      </c>
      <c r="G11" t="s">
        <v>488</v>
      </c>
      <c r="H11" t="s">
        <v>82</v>
      </c>
      <c r="I11" t="s">
        <v>83</v>
      </c>
      <c r="J11" t="str">
        <f t="shared" si="0"/>
        <v>前橋市立元総社中学校</v>
      </c>
      <c r="K11">
        <v>900</v>
      </c>
      <c r="L11" t="s">
        <v>706</v>
      </c>
      <c r="M11" t="s">
        <v>609</v>
      </c>
      <c r="N11" t="s">
        <v>610</v>
      </c>
      <c r="O11" t="s">
        <v>611</v>
      </c>
      <c r="P11" t="s">
        <v>629</v>
      </c>
      <c r="Q11" t="s">
        <v>630</v>
      </c>
      <c r="R11" t="s">
        <v>633</v>
      </c>
    </row>
    <row r="12" spans="1:20" ht="13.5">
      <c r="A12" s="262"/>
      <c r="B12" s="46">
        <f t="shared" si="1"/>
        <v>10</v>
      </c>
      <c r="C12">
        <f t="shared" si="2"/>
        <v>110</v>
      </c>
      <c r="D12" t="s">
        <v>35</v>
      </c>
      <c r="E12" t="s">
        <v>84</v>
      </c>
      <c r="F12" t="s">
        <v>517</v>
      </c>
      <c r="G12" t="s">
        <v>517</v>
      </c>
      <c r="H12" t="s">
        <v>85</v>
      </c>
      <c r="I12" t="s">
        <v>86</v>
      </c>
      <c r="J12" t="str">
        <f t="shared" si="0"/>
        <v>前橋市立東中学校</v>
      </c>
      <c r="K12">
        <v>1000</v>
      </c>
      <c r="L12" t="s">
        <v>707</v>
      </c>
      <c r="M12" t="s">
        <v>635</v>
      </c>
      <c r="N12" t="s">
        <v>612</v>
      </c>
      <c r="O12" t="s">
        <v>613</v>
      </c>
      <c r="P12" t="s">
        <v>614</v>
      </c>
      <c r="Q12" t="s">
        <v>615</v>
      </c>
      <c r="R12" t="s">
        <v>850</v>
      </c>
      <c r="S12" t="s">
        <v>636</v>
      </c>
      <c r="T12" t="s">
        <v>638</v>
      </c>
    </row>
    <row r="13" spans="1:17" ht="13.5">
      <c r="A13" s="262"/>
      <c r="B13" s="46">
        <f t="shared" si="1"/>
        <v>11</v>
      </c>
      <c r="C13">
        <f t="shared" si="2"/>
        <v>111</v>
      </c>
      <c r="D13" t="s">
        <v>35</v>
      </c>
      <c r="E13" t="s">
        <v>87</v>
      </c>
      <c r="F13" t="s">
        <v>489</v>
      </c>
      <c r="G13" t="s">
        <v>489</v>
      </c>
      <c r="H13" t="s">
        <v>88</v>
      </c>
      <c r="I13" t="s">
        <v>89</v>
      </c>
      <c r="J13" t="str">
        <f t="shared" si="0"/>
        <v>前橋市立南橘中学校</v>
      </c>
      <c r="K13">
        <v>1100</v>
      </c>
      <c r="L13" t="s">
        <v>708</v>
      </c>
      <c r="M13" t="s">
        <v>710</v>
      </c>
      <c r="N13" t="s">
        <v>711</v>
      </c>
      <c r="O13" t="s">
        <v>57</v>
      </c>
      <c r="P13" t="s">
        <v>643</v>
      </c>
      <c r="Q13" t="s">
        <v>645</v>
      </c>
    </row>
    <row r="14" spans="1:20" ht="13.5">
      <c r="A14" s="262"/>
      <c r="B14" s="46">
        <f t="shared" si="1"/>
        <v>12</v>
      </c>
      <c r="C14">
        <f t="shared" si="2"/>
        <v>112</v>
      </c>
      <c r="D14" t="s">
        <v>35</v>
      </c>
      <c r="E14" t="s">
        <v>90</v>
      </c>
      <c r="F14" t="s">
        <v>490</v>
      </c>
      <c r="G14" t="s">
        <v>490</v>
      </c>
      <c r="H14" t="s">
        <v>91</v>
      </c>
      <c r="I14" t="s">
        <v>92</v>
      </c>
      <c r="J14" t="str">
        <f t="shared" si="0"/>
        <v>前橋市立木瀬中学校</v>
      </c>
      <c r="K14">
        <v>1200</v>
      </c>
      <c r="L14" t="s">
        <v>574</v>
      </c>
      <c r="M14" t="s">
        <v>647</v>
      </c>
      <c r="N14" t="s">
        <v>658</v>
      </c>
      <c r="O14" t="s">
        <v>833</v>
      </c>
      <c r="P14" t="s">
        <v>649</v>
      </c>
      <c r="Q14" t="s">
        <v>651</v>
      </c>
      <c r="R14" t="s">
        <v>654</v>
      </c>
      <c r="S14" t="s">
        <v>656</v>
      </c>
      <c r="T14" t="s">
        <v>660</v>
      </c>
    </row>
    <row r="15" spans="1:18" ht="13.5">
      <c r="A15" s="262"/>
      <c r="B15" s="46">
        <f t="shared" si="1"/>
        <v>13</v>
      </c>
      <c r="C15">
        <f t="shared" si="2"/>
        <v>113</v>
      </c>
      <c r="D15" t="s">
        <v>35</v>
      </c>
      <c r="E15" t="s">
        <v>93</v>
      </c>
      <c r="F15" t="s">
        <v>491</v>
      </c>
      <c r="G15" t="s">
        <v>491</v>
      </c>
      <c r="H15" t="s">
        <v>94</v>
      </c>
      <c r="I15" t="s">
        <v>95</v>
      </c>
      <c r="J15" t="str">
        <f t="shared" si="0"/>
        <v>前橋市立荒砥中学校</v>
      </c>
      <c r="K15">
        <v>1300</v>
      </c>
      <c r="L15" t="s">
        <v>576</v>
      </c>
      <c r="M15" t="s">
        <v>662</v>
      </c>
      <c r="N15" t="s">
        <v>663</v>
      </c>
      <c r="O15" t="s">
        <v>664</v>
      </c>
      <c r="P15" t="s">
        <v>665</v>
      </c>
      <c r="Q15" t="s">
        <v>666</v>
      </c>
      <c r="R15" t="s">
        <v>667</v>
      </c>
    </row>
    <row r="16" spans="1:20" ht="13.5">
      <c r="A16" s="262"/>
      <c r="B16" s="46">
        <f t="shared" si="1"/>
        <v>14</v>
      </c>
      <c r="C16">
        <f t="shared" si="2"/>
        <v>114</v>
      </c>
      <c r="D16" t="s">
        <v>35</v>
      </c>
      <c r="E16" t="s">
        <v>871</v>
      </c>
      <c r="F16" t="s">
        <v>870</v>
      </c>
      <c r="G16" t="s">
        <v>870</v>
      </c>
      <c r="H16" t="s">
        <v>96</v>
      </c>
      <c r="I16" t="s">
        <v>97</v>
      </c>
      <c r="J16" t="str">
        <f t="shared" si="0"/>
        <v>前橋市立明桜中学校</v>
      </c>
      <c r="K16">
        <v>1400</v>
      </c>
      <c r="L16" t="s">
        <v>578</v>
      </c>
      <c r="M16" t="s">
        <v>668</v>
      </c>
      <c r="N16" t="s">
        <v>670</v>
      </c>
      <c r="O16" t="s">
        <v>672</v>
      </c>
      <c r="P16" t="s">
        <v>674</v>
      </c>
      <c r="Q16" t="s">
        <v>676</v>
      </c>
      <c r="R16" t="s">
        <v>678</v>
      </c>
      <c r="S16" t="s">
        <v>577</v>
      </c>
      <c r="T16" t="s">
        <v>681</v>
      </c>
    </row>
    <row r="17" spans="1:15" ht="13.5">
      <c r="A17" s="262"/>
      <c r="B17" s="46">
        <f t="shared" si="1"/>
        <v>15</v>
      </c>
      <c r="C17">
        <f t="shared" si="2"/>
        <v>115</v>
      </c>
      <c r="D17" t="s">
        <v>35</v>
      </c>
      <c r="J17">
        <f t="shared" si="0"/>
        <v>0</v>
      </c>
      <c r="K17">
        <v>1500</v>
      </c>
      <c r="L17" t="s">
        <v>886</v>
      </c>
      <c r="M17" t="s">
        <v>882</v>
      </c>
      <c r="N17" t="s">
        <v>880</v>
      </c>
      <c r="O17" t="s">
        <v>883</v>
      </c>
    </row>
    <row r="18" spans="1:10" ht="13.5">
      <c r="A18" s="262"/>
      <c r="B18" s="46">
        <f t="shared" si="1"/>
        <v>16</v>
      </c>
      <c r="C18">
        <f t="shared" si="2"/>
        <v>116</v>
      </c>
      <c r="D18" t="s">
        <v>35</v>
      </c>
      <c r="E18" t="s">
        <v>98</v>
      </c>
      <c r="F18" t="s">
        <v>492</v>
      </c>
      <c r="G18" t="s">
        <v>492</v>
      </c>
      <c r="H18" t="s">
        <v>99</v>
      </c>
      <c r="I18" t="s">
        <v>100</v>
      </c>
      <c r="J18" t="str">
        <f t="shared" si="0"/>
        <v>前橋市立鎌倉中学校</v>
      </c>
    </row>
    <row r="19" spans="1:10" ht="13.5">
      <c r="A19" s="262"/>
      <c r="B19" s="46">
        <f t="shared" si="1"/>
        <v>17</v>
      </c>
      <c r="C19">
        <f t="shared" si="2"/>
        <v>117</v>
      </c>
      <c r="D19" t="s">
        <v>35</v>
      </c>
      <c r="E19" t="s">
        <v>101</v>
      </c>
      <c r="F19" t="s">
        <v>493</v>
      </c>
      <c r="G19" t="s">
        <v>493</v>
      </c>
      <c r="H19" t="s">
        <v>102</v>
      </c>
      <c r="I19" t="s">
        <v>102</v>
      </c>
      <c r="J19" t="str">
        <f t="shared" si="0"/>
        <v>前橋市立箱田中学校</v>
      </c>
    </row>
    <row r="20" spans="1:10" ht="13.5">
      <c r="A20" s="262"/>
      <c r="B20" s="46">
        <f t="shared" si="1"/>
        <v>18</v>
      </c>
      <c r="C20">
        <f t="shared" si="2"/>
        <v>118</v>
      </c>
      <c r="D20" t="s">
        <v>35</v>
      </c>
      <c r="E20" t="s">
        <v>755</v>
      </c>
      <c r="F20" t="s">
        <v>484</v>
      </c>
      <c r="G20" t="s">
        <v>683</v>
      </c>
      <c r="H20" t="s">
        <v>103</v>
      </c>
      <c r="I20" t="s">
        <v>104</v>
      </c>
      <c r="J20" t="str">
        <f t="shared" si="0"/>
        <v>群馬大学教育学部附属中学校</v>
      </c>
    </row>
    <row r="21" spans="1:10" ht="13.5">
      <c r="A21" s="262"/>
      <c r="B21" s="46">
        <f t="shared" si="1"/>
        <v>19</v>
      </c>
      <c r="C21">
        <f t="shared" si="2"/>
        <v>119</v>
      </c>
      <c r="D21" t="s">
        <v>35</v>
      </c>
      <c r="E21" t="s">
        <v>56</v>
      </c>
      <c r="F21" t="s">
        <v>485</v>
      </c>
      <c r="G21" t="s">
        <v>485</v>
      </c>
      <c r="H21" t="s">
        <v>105</v>
      </c>
      <c r="I21" t="s">
        <v>106</v>
      </c>
      <c r="J21" t="str">
        <f t="shared" si="0"/>
        <v>共愛中学校</v>
      </c>
    </row>
    <row r="22" spans="1:10" ht="13.5">
      <c r="A22" s="262"/>
      <c r="B22" s="46">
        <f t="shared" si="1"/>
        <v>20</v>
      </c>
      <c r="C22">
        <f t="shared" si="2"/>
        <v>120</v>
      </c>
      <c r="D22" t="s">
        <v>35</v>
      </c>
      <c r="E22" t="s">
        <v>107</v>
      </c>
      <c r="F22" t="s">
        <v>494</v>
      </c>
      <c r="G22" t="s">
        <v>494</v>
      </c>
      <c r="H22" t="s">
        <v>108</v>
      </c>
      <c r="I22" t="s">
        <v>109</v>
      </c>
      <c r="J22" t="str">
        <f t="shared" si="0"/>
        <v>前橋市立大胡中学校</v>
      </c>
    </row>
    <row r="23" spans="1:10" ht="13.5">
      <c r="A23" s="262"/>
      <c r="B23" s="46">
        <f t="shared" si="1"/>
        <v>21</v>
      </c>
      <c r="C23">
        <f t="shared" si="2"/>
        <v>121</v>
      </c>
      <c r="D23" t="s">
        <v>35</v>
      </c>
      <c r="E23" t="s">
        <v>110</v>
      </c>
      <c r="F23" t="s">
        <v>495</v>
      </c>
      <c r="G23" t="s">
        <v>495</v>
      </c>
      <c r="H23" t="s">
        <v>111</v>
      </c>
      <c r="I23" t="s">
        <v>112</v>
      </c>
      <c r="J23" t="str">
        <f t="shared" si="0"/>
        <v>前橋市立宮城中学校</v>
      </c>
    </row>
    <row r="24" spans="1:10" ht="13.5">
      <c r="A24" s="262"/>
      <c r="B24" s="46">
        <f t="shared" si="1"/>
        <v>22</v>
      </c>
      <c r="C24">
        <f t="shared" si="2"/>
        <v>122</v>
      </c>
      <c r="D24" t="s">
        <v>35</v>
      </c>
      <c r="E24" t="s">
        <v>113</v>
      </c>
      <c r="F24" t="s">
        <v>496</v>
      </c>
      <c r="G24" t="s">
        <v>496</v>
      </c>
      <c r="H24" t="s">
        <v>114</v>
      </c>
      <c r="I24" t="s">
        <v>115</v>
      </c>
      <c r="J24" t="str">
        <f t="shared" si="0"/>
        <v>前橋市立粕川中学校</v>
      </c>
    </row>
    <row r="25" spans="1:10" ht="13.5">
      <c r="A25" s="262"/>
      <c r="B25" s="46">
        <f t="shared" si="1"/>
        <v>23</v>
      </c>
      <c r="C25">
        <f t="shared" si="2"/>
        <v>123</v>
      </c>
      <c r="D25" t="s">
        <v>35</v>
      </c>
      <c r="E25" t="s">
        <v>116</v>
      </c>
      <c r="F25" t="s">
        <v>497</v>
      </c>
      <c r="G25" t="s">
        <v>497</v>
      </c>
      <c r="H25" t="s">
        <v>117</v>
      </c>
      <c r="I25" t="s">
        <v>118</v>
      </c>
      <c r="J25" t="str">
        <f t="shared" si="0"/>
        <v>前橋市立富士見中学校</v>
      </c>
    </row>
    <row r="26" spans="1:10" ht="13.5">
      <c r="A26" s="262"/>
      <c r="B26" s="46">
        <f t="shared" si="1"/>
        <v>24</v>
      </c>
      <c r="C26">
        <v>201</v>
      </c>
      <c r="D26" t="s">
        <v>522</v>
      </c>
      <c r="E26" t="s">
        <v>119</v>
      </c>
      <c r="F26" t="s">
        <v>518</v>
      </c>
      <c r="G26" t="s">
        <v>793</v>
      </c>
      <c r="H26" t="s">
        <v>120</v>
      </c>
      <c r="I26" t="s">
        <v>121</v>
      </c>
      <c r="J26" t="str">
        <f t="shared" si="0"/>
        <v>高崎市立第一中学校</v>
      </c>
    </row>
    <row r="27" spans="1:10" ht="13.5">
      <c r="A27" s="262"/>
      <c r="B27" s="46">
        <f t="shared" si="1"/>
        <v>25</v>
      </c>
      <c r="C27">
        <f t="shared" si="2"/>
        <v>202</v>
      </c>
      <c r="D27" t="s">
        <v>522</v>
      </c>
      <c r="E27" t="s">
        <v>122</v>
      </c>
      <c r="F27" t="s">
        <v>498</v>
      </c>
      <c r="G27" t="s">
        <v>498</v>
      </c>
      <c r="H27" t="s">
        <v>123</v>
      </c>
      <c r="I27" t="s">
        <v>124</v>
      </c>
      <c r="J27" t="str">
        <f t="shared" si="0"/>
        <v>高崎市立高松中学校</v>
      </c>
    </row>
    <row r="28" spans="1:10" ht="13.5">
      <c r="A28" s="262"/>
      <c r="B28" s="46">
        <f t="shared" si="1"/>
        <v>26</v>
      </c>
      <c r="C28">
        <f t="shared" si="2"/>
        <v>203</v>
      </c>
      <c r="D28" t="s">
        <v>522</v>
      </c>
      <c r="E28" t="s">
        <v>125</v>
      </c>
      <c r="F28" t="s">
        <v>499</v>
      </c>
      <c r="G28" t="s">
        <v>499</v>
      </c>
      <c r="H28" t="s">
        <v>126</v>
      </c>
      <c r="I28" t="s">
        <v>127</v>
      </c>
      <c r="J28" t="str">
        <f t="shared" si="0"/>
        <v>高崎市立並榎中学校</v>
      </c>
    </row>
    <row r="29" spans="1:10" ht="13.5">
      <c r="A29" s="262"/>
      <c r="B29" s="46">
        <f t="shared" si="1"/>
        <v>27</v>
      </c>
      <c r="C29">
        <f t="shared" si="2"/>
        <v>204</v>
      </c>
      <c r="D29" t="s">
        <v>522</v>
      </c>
      <c r="E29" t="s">
        <v>128</v>
      </c>
      <c r="F29" t="s">
        <v>500</v>
      </c>
      <c r="G29" t="s">
        <v>500</v>
      </c>
      <c r="H29" t="s">
        <v>129</v>
      </c>
      <c r="I29" t="s">
        <v>130</v>
      </c>
      <c r="J29" t="str">
        <f t="shared" si="0"/>
        <v>高崎市立豊岡中学校</v>
      </c>
    </row>
    <row r="30" spans="1:10" ht="13.5">
      <c r="A30" s="262"/>
      <c r="B30" s="46">
        <f t="shared" si="1"/>
        <v>28</v>
      </c>
      <c r="C30">
        <f t="shared" si="2"/>
        <v>205</v>
      </c>
      <c r="D30" t="s">
        <v>522</v>
      </c>
      <c r="E30" t="s">
        <v>131</v>
      </c>
      <c r="F30" t="s">
        <v>501</v>
      </c>
      <c r="G30" t="s">
        <v>501</v>
      </c>
      <c r="H30" t="s">
        <v>132</v>
      </c>
      <c r="I30" t="s">
        <v>133</v>
      </c>
      <c r="J30" t="str">
        <f t="shared" si="0"/>
        <v>高崎市立中尾中学校</v>
      </c>
    </row>
    <row r="31" spans="1:10" ht="13.5">
      <c r="A31" s="262"/>
      <c r="B31" s="46">
        <f t="shared" si="1"/>
        <v>29</v>
      </c>
      <c r="C31">
        <f t="shared" si="2"/>
        <v>206</v>
      </c>
      <c r="D31" t="s">
        <v>522</v>
      </c>
      <c r="E31" t="s">
        <v>134</v>
      </c>
      <c r="F31" t="s">
        <v>502</v>
      </c>
      <c r="G31" t="s">
        <v>502</v>
      </c>
      <c r="H31" t="s">
        <v>135</v>
      </c>
      <c r="I31" t="s">
        <v>136</v>
      </c>
      <c r="J31" t="str">
        <f t="shared" si="0"/>
        <v>高崎市立長野郷中学校</v>
      </c>
    </row>
    <row r="32" spans="1:10" ht="13.5">
      <c r="A32" s="262"/>
      <c r="B32" s="46">
        <f t="shared" si="1"/>
        <v>30</v>
      </c>
      <c r="C32">
        <f t="shared" si="2"/>
        <v>207</v>
      </c>
      <c r="D32" t="s">
        <v>522</v>
      </c>
      <c r="E32" t="s">
        <v>137</v>
      </c>
      <c r="F32" t="s">
        <v>503</v>
      </c>
      <c r="G32" t="s">
        <v>503</v>
      </c>
      <c r="H32" t="s">
        <v>138</v>
      </c>
      <c r="I32" t="s">
        <v>139</v>
      </c>
      <c r="J32" t="str">
        <f t="shared" si="0"/>
        <v>高崎市立大類中学校</v>
      </c>
    </row>
    <row r="33" spans="1:10" ht="13.5">
      <c r="A33" s="262"/>
      <c r="B33" s="46">
        <f t="shared" si="1"/>
        <v>31</v>
      </c>
      <c r="C33">
        <f t="shared" si="2"/>
        <v>208</v>
      </c>
      <c r="D33" t="s">
        <v>522</v>
      </c>
      <c r="E33" t="s">
        <v>140</v>
      </c>
      <c r="F33" t="s">
        <v>504</v>
      </c>
      <c r="G33" t="s">
        <v>504</v>
      </c>
      <c r="H33" t="s">
        <v>141</v>
      </c>
      <c r="I33" t="s">
        <v>142</v>
      </c>
      <c r="J33" t="str">
        <f t="shared" si="0"/>
        <v>高崎市立塚沢中学校</v>
      </c>
    </row>
    <row r="34" spans="1:10" ht="13.5">
      <c r="A34" s="262"/>
      <c r="B34" s="46">
        <f t="shared" si="1"/>
        <v>32</v>
      </c>
      <c r="C34">
        <f t="shared" si="2"/>
        <v>209</v>
      </c>
      <c r="D34" t="s">
        <v>522</v>
      </c>
      <c r="E34" t="s">
        <v>143</v>
      </c>
      <c r="F34" t="s">
        <v>505</v>
      </c>
      <c r="G34" t="s">
        <v>505</v>
      </c>
      <c r="H34" t="s">
        <v>144</v>
      </c>
      <c r="I34" t="s">
        <v>145</v>
      </c>
      <c r="J34" t="str">
        <f t="shared" si="0"/>
        <v>高崎市立片岡中学校</v>
      </c>
    </row>
    <row r="35" spans="1:10" ht="13.5">
      <c r="A35" s="262"/>
      <c r="B35" s="46">
        <f t="shared" si="1"/>
        <v>33</v>
      </c>
      <c r="C35">
        <f t="shared" si="2"/>
        <v>210</v>
      </c>
      <c r="D35" t="s">
        <v>522</v>
      </c>
      <c r="E35" t="s">
        <v>146</v>
      </c>
      <c r="F35" t="s">
        <v>506</v>
      </c>
      <c r="G35" t="s">
        <v>506</v>
      </c>
      <c r="H35" t="s">
        <v>147</v>
      </c>
      <c r="I35" t="s">
        <v>148</v>
      </c>
      <c r="J35" t="str">
        <f t="shared" si="0"/>
        <v>高崎市立佐野中学校</v>
      </c>
    </row>
    <row r="36" spans="1:10" ht="13.5">
      <c r="A36" s="262"/>
      <c r="B36" s="46">
        <f t="shared" si="1"/>
        <v>34</v>
      </c>
      <c r="C36">
        <f t="shared" si="2"/>
        <v>211</v>
      </c>
      <c r="D36" t="s">
        <v>522</v>
      </c>
      <c r="E36" t="s">
        <v>149</v>
      </c>
      <c r="F36" t="s">
        <v>507</v>
      </c>
      <c r="G36" t="s">
        <v>507</v>
      </c>
      <c r="H36" t="s">
        <v>150</v>
      </c>
      <c r="I36" t="s">
        <v>151</v>
      </c>
      <c r="J36" t="str">
        <f t="shared" si="0"/>
        <v>高崎市立南八幡中学校</v>
      </c>
    </row>
    <row r="37" spans="1:10" ht="13.5">
      <c r="A37" s="262"/>
      <c r="B37" s="46">
        <f t="shared" si="1"/>
        <v>35</v>
      </c>
      <c r="C37">
        <f t="shared" si="2"/>
        <v>212</v>
      </c>
      <c r="D37" t="s">
        <v>522</v>
      </c>
      <c r="E37" t="s">
        <v>152</v>
      </c>
      <c r="F37" t="s">
        <v>508</v>
      </c>
      <c r="G37" t="s">
        <v>508</v>
      </c>
      <c r="H37" t="s">
        <v>153</v>
      </c>
      <c r="I37" t="s">
        <v>154</v>
      </c>
      <c r="J37" t="str">
        <f t="shared" si="0"/>
        <v>高崎市立倉賀野中学校</v>
      </c>
    </row>
    <row r="38" spans="1:10" ht="13.5">
      <c r="A38" s="262"/>
      <c r="B38" s="46">
        <f t="shared" si="1"/>
        <v>36</v>
      </c>
      <c r="C38">
        <f t="shared" si="2"/>
        <v>213</v>
      </c>
      <c r="D38" t="s">
        <v>522</v>
      </c>
      <c r="E38" t="s">
        <v>155</v>
      </c>
      <c r="F38" t="s">
        <v>509</v>
      </c>
      <c r="G38" t="s">
        <v>509</v>
      </c>
      <c r="H38" t="s">
        <v>156</v>
      </c>
      <c r="I38" t="s">
        <v>157</v>
      </c>
      <c r="J38" t="str">
        <f t="shared" si="0"/>
        <v>高崎市立高南中学校</v>
      </c>
    </row>
    <row r="39" spans="1:10" ht="13.5">
      <c r="A39" s="262"/>
      <c r="B39" s="46">
        <f t="shared" si="1"/>
        <v>37</v>
      </c>
      <c r="C39">
        <f t="shared" si="2"/>
        <v>214</v>
      </c>
      <c r="D39" t="s">
        <v>522</v>
      </c>
      <c r="E39" t="s">
        <v>158</v>
      </c>
      <c r="F39" t="s">
        <v>510</v>
      </c>
      <c r="G39" t="s">
        <v>510</v>
      </c>
      <c r="H39" t="s">
        <v>159</v>
      </c>
      <c r="I39" t="s">
        <v>160</v>
      </c>
      <c r="J39" t="str">
        <f t="shared" si="0"/>
        <v>高崎市立寺尾中学校</v>
      </c>
    </row>
    <row r="40" spans="1:10" ht="13.5">
      <c r="A40" s="262"/>
      <c r="B40" s="46">
        <f t="shared" si="1"/>
        <v>38</v>
      </c>
      <c r="C40">
        <f t="shared" si="2"/>
        <v>215</v>
      </c>
      <c r="D40" t="s">
        <v>522</v>
      </c>
      <c r="E40" t="s">
        <v>161</v>
      </c>
      <c r="F40" t="s">
        <v>511</v>
      </c>
      <c r="G40" t="s">
        <v>511</v>
      </c>
      <c r="H40" t="s">
        <v>162</v>
      </c>
      <c r="I40" t="s">
        <v>163</v>
      </c>
      <c r="J40" t="str">
        <f t="shared" si="0"/>
        <v>高崎市立八幡中学校</v>
      </c>
    </row>
    <row r="41" spans="1:10" ht="13.5">
      <c r="A41" s="262"/>
      <c r="B41" s="46">
        <f t="shared" si="1"/>
        <v>39</v>
      </c>
      <c r="C41">
        <f t="shared" si="2"/>
        <v>216</v>
      </c>
      <c r="D41" t="s">
        <v>522</v>
      </c>
      <c r="E41" t="s">
        <v>164</v>
      </c>
      <c r="F41" t="s">
        <v>512</v>
      </c>
      <c r="G41" t="s">
        <v>512</v>
      </c>
      <c r="H41" t="s">
        <v>165</v>
      </c>
      <c r="I41" t="s">
        <v>166</v>
      </c>
      <c r="J41" t="str">
        <f t="shared" si="0"/>
        <v>高崎市立矢中中学校</v>
      </c>
    </row>
    <row r="42" spans="1:10" ht="13.5">
      <c r="A42" s="262"/>
      <c r="B42" s="46">
        <f t="shared" si="1"/>
        <v>40</v>
      </c>
      <c r="C42">
        <f t="shared" si="2"/>
        <v>217</v>
      </c>
      <c r="D42" t="s">
        <v>522</v>
      </c>
      <c r="E42" t="s">
        <v>167</v>
      </c>
      <c r="F42" t="s">
        <v>513</v>
      </c>
      <c r="G42" t="s">
        <v>513</v>
      </c>
      <c r="H42" t="s">
        <v>168</v>
      </c>
      <c r="I42" t="s">
        <v>169</v>
      </c>
      <c r="J42" t="str">
        <f t="shared" si="0"/>
        <v>高崎市立倉渕中学校</v>
      </c>
    </row>
    <row r="43" spans="1:10" ht="13.5">
      <c r="A43" s="262"/>
      <c r="B43" s="46">
        <f t="shared" si="1"/>
        <v>41</v>
      </c>
      <c r="C43">
        <f t="shared" si="2"/>
        <v>218</v>
      </c>
      <c r="D43" t="s">
        <v>522</v>
      </c>
      <c r="E43" t="s">
        <v>170</v>
      </c>
      <c r="F43" t="s">
        <v>514</v>
      </c>
      <c r="G43" t="s">
        <v>514</v>
      </c>
      <c r="H43" t="s">
        <v>171</v>
      </c>
      <c r="I43" t="s">
        <v>172</v>
      </c>
      <c r="J43" t="str">
        <f t="shared" si="0"/>
        <v>高崎市立箕郷中学校</v>
      </c>
    </row>
    <row r="44" spans="1:10" ht="13.5">
      <c r="A44" s="262"/>
      <c r="B44" s="46">
        <f t="shared" si="1"/>
        <v>42</v>
      </c>
      <c r="C44">
        <f t="shared" si="2"/>
        <v>219</v>
      </c>
      <c r="D44" t="s">
        <v>522</v>
      </c>
      <c r="E44" t="s">
        <v>762</v>
      </c>
      <c r="F44" t="s">
        <v>761</v>
      </c>
      <c r="G44" t="s">
        <v>761</v>
      </c>
      <c r="H44" t="s">
        <v>173</v>
      </c>
      <c r="I44" t="s">
        <v>174</v>
      </c>
      <c r="J44" t="str">
        <f t="shared" si="0"/>
        <v>高崎市立群馬中央中学校</v>
      </c>
    </row>
    <row r="45" spans="1:10" ht="13.5">
      <c r="A45" s="262"/>
      <c r="B45" s="46">
        <f t="shared" si="1"/>
        <v>43</v>
      </c>
      <c r="C45">
        <f t="shared" si="2"/>
        <v>220</v>
      </c>
      <c r="D45" t="s">
        <v>522</v>
      </c>
      <c r="E45" t="s">
        <v>684</v>
      </c>
      <c r="F45" t="s">
        <v>685</v>
      </c>
      <c r="G45" t="s">
        <v>685</v>
      </c>
      <c r="H45" t="s">
        <v>175</v>
      </c>
      <c r="I45" t="s">
        <v>176</v>
      </c>
      <c r="J45" t="str">
        <f t="shared" si="0"/>
        <v>高崎市立群馬南中学校</v>
      </c>
    </row>
    <row r="46" spans="1:10" ht="13.5">
      <c r="A46" s="262"/>
      <c r="B46" s="46">
        <f t="shared" si="1"/>
        <v>44</v>
      </c>
      <c r="C46">
        <f t="shared" si="2"/>
        <v>221</v>
      </c>
      <c r="D46" t="s">
        <v>522</v>
      </c>
      <c r="E46" t="s">
        <v>177</v>
      </c>
      <c r="F46" t="s">
        <v>515</v>
      </c>
      <c r="G46" t="s">
        <v>515</v>
      </c>
      <c r="H46" t="s">
        <v>178</v>
      </c>
      <c r="I46" t="s">
        <v>179</v>
      </c>
      <c r="J46" t="str">
        <f t="shared" si="0"/>
        <v>高崎市立新町中学校</v>
      </c>
    </row>
    <row r="47" spans="1:10" ht="13.5">
      <c r="A47" s="262"/>
      <c r="B47" s="46">
        <f t="shared" si="1"/>
        <v>45</v>
      </c>
      <c r="C47">
        <f t="shared" si="2"/>
        <v>222</v>
      </c>
      <c r="D47" t="s">
        <v>522</v>
      </c>
      <c r="E47" t="s">
        <v>180</v>
      </c>
      <c r="F47" t="s">
        <v>516</v>
      </c>
      <c r="G47" t="s">
        <v>516</v>
      </c>
      <c r="H47" t="s">
        <v>181</v>
      </c>
      <c r="I47" t="s">
        <v>182</v>
      </c>
      <c r="J47" t="str">
        <f t="shared" si="0"/>
        <v>高崎市立榛名中学校</v>
      </c>
    </row>
    <row r="48" spans="1:10" ht="13.5">
      <c r="A48" s="262"/>
      <c r="B48" s="46">
        <f t="shared" si="1"/>
        <v>46</v>
      </c>
      <c r="C48">
        <f>C47+1</f>
        <v>223</v>
      </c>
      <c r="D48" t="s">
        <v>522</v>
      </c>
      <c r="E48" t="s">
        <v>765</v>
      </c>
      <c r="F48" t="s">
        <v>567</v>
      </c>
      <c r="G48" t="s">
        <v>567</v>
      </c>
      <c r="H48" t="s">
        <v>371</v>
      </c>
      <c r="I48" t="s">
        <v>372</v>
      </c>
      <c r="J48" t="str">
        <f t="shared" si="0"/>
        <v>高崎市立吉井中央中学校</v>
      </c>
    </row>
    <row r="49" spans="1:10" ht="13.5">
      <c r="A49" s="262"/>
      <c r="B49" s="46">
        <f t="shared" si="1"/>
        <v>47</v>
      </c>
      <c r="C49">
        <f>C48+1</f>
        <v>224</v>
      </c>
      <c r="D49" t="s">
        <v>522</v>
      </c>
      <c r="E49" t="s">
        <v>766</v>
      </c>
      <c r="F49" t="s">
        <v>569</v>
      </c>
      <c r="G49" t="s">
        <v>569</v>
      </c>
      <c r="H49" t="s">
        <v>373</v>
      </c>
      <c r="I49" t="s">
        <v>374</v>
      </c>
      <c r="J49" t="str">
        <f t="shared" si="0"/>
        <v>高崎市立入野中学校</v>
      </c>
    </row>
    <row r="50" spans="1:10" ht="13.5">
      <c r="A50" s="262"/>
      <c r="B50" s="46">
        <f t="shared" si="1"/>
        <v>48</v>
      </c>
      <c r="C50">
        <f>C49+1</f>
        <v>225</v>
      </c>
      <c r="D50" t="s">
        <v>522</v>
      </c>
      <c r="E50" t="s">
        <v>767</v>
      </c>
      <c r="F50" t="s">
        <v>571</v>
      </c>
      <c r="G50" t="s">
        <v>571</v>
      </c>
      <c r="H50" t="s">
        <v>375</v>
      </c>
      <c r="I50" t="s">
        <v>376</v>
      </c>
      <c r="J50" t="str">
        <f t="shared" si="0"/>
        <v>高崎市立吉井西中学校</v>
      </c>
    </row>
    <row r="51" spans="1:10" ht="13.5">
      <c r="A51" s="262"/>
      <c r="B51" s="46">
        <f t="shared" si="1"/>
        <v>49</v>
      </c>
      <c r="C51">
        <v>301</v>
      </c>
      <c r="D51" t="s">
        <v>523</v>
      </c>
      <c r="E51" t="s">
        <v>183</v>
      </c>
      <c r="F51" t="s">
        <v>547</v>
      </c>
      <c r="G51" t="s">
        <v>547</v>
      </c>
      <c r="H51" t="s">
        <v>184</v>
      </c>
      <c r="I51" t="s">
        <v>185</v>
      </c>
      <c r="J51" t="str">
        <f t="shared" si="0"/>
        <v>桐生市立清流中学校</v>
      </c>
    </row>
    <row r="52" spans="1:10" ht="13.5">
      <c r="A52" s="262"/>
      <c r="B52" s="46">
        <f t="shared" si="1"/>
        <v>50</v>
      </c>
      <c r="C52">
        <f aca="true" t="shared" si="3" ref="C52:C62">C51+1</f>
        <v>302</v>
      </c>
      <c r="D52" t="s">
        <v>523</v>
      </c>
      <c r="E52" t="s">
        <v>186</v>
      </c>
      <c r="F52" t="s">
        <v>686</v>
      </c>
      <c r="G52" t="s">
        <v>686</v>
      </c>
      <c r="H52" t="s">
        <v>187</v>
      </c>
      <c r="I52" t="s">
        <v>187</v>
      </c>
      <c r="J52" t="str">
        <f t="shared" si="0"/>
        <v>桐生市立中央中学校</v>
      </c>
    </row>
    <row r="53" spans="1:10" ht="13.5">
      <c r="A53" s="262"/>
      <c r="B53" s="46">
        <f t="shared" si="1"/>
        <v>51</v>
      </c>
      <c r="C53">
        <f t="shared" si="3"/>
        <v>303</v>
      </c>
      <c r="D53" t="s">
        <v>523</v>
      </c>
      <c r="E53" t="s">
        <v>188</v>
      </c>
      <c r="F53" t="s">
        <v>548</v>
      </c>
      <c r="G53" t="s">
        <v>548</v>
      </c>
      <c r="H53" t="s">
        <v>189</v>
      </c>
      <c r="I53" t="s">
        <v>190</v>
      </c>
      <c r="J53" t="str">
        <f t="shared" si="0"/>
        <v>桐生市立境野中学校</v>
      </c>
    </row>
    <row r="54" spans="1:10" ht="13.5">
      <c r="A54" s="262"/>
      <c r="B54" s="46">
        <f t="shared" si="1"/>
        <v>52</v>
      </c>
      <c r="C54">
        <f t="shared" si="3"/>
        <v>304</v>
      </c>
      <c r="D54" t="s">
        <v>523</v>
      </c>
      <c r="E54" t="s">
        <v>191</v>
      </c>
      <c r="F54" t="s">
        <v>549</v>
      </c>
      <c r="G54" t="s">
        <v>549</v>
      </c>
      <c r="H54" t="s">
        <v>192</v>
      </c>
      <c r="I54" t="s">
        <v>193</v>
      </c>
      <c r="J54" t="str">
        <f t="shared" si="0"/>
        <v>桐生市立梅田中学校</v>
      </c>
    </row>
    <row r="55" spans="1:10" ht="13.5">
      <c r="A55" s="262"/>
      <c r="B55" s="46">
        <f t="shared" si="1"/>
        <v>53</v>
      </c>
      <c r="C55">
        <f t="shared" si="3"/>
        <v>305</v>
      </c>
      <c r="D55" t="s">
        <v>523</v>
      </c>
      <c r="E55" t="s">
        <v>194</v>
      </c>
      <c r="F55" t="s">
        <v>550</v>
      </c>
      <c r="G55" t="s">
        <v>550</v>
      </c>
      <c r="H55" t="s">
        <v>195</v>
      </c>
      <c r="I55" t="s">
        <v>196</v>
      </c>
      <c r="J55" t="str">
        <f t="shared" si="0"/>
        <v>桐生市立相生中学校</v>
      </c>
    </row>
    <row r="56" spans="1:10" ht="13.5">
      <c r="A56" s="262"/>
      <c r="B56" s="46">
        <f t="shared" si="1"/>
        <v>54</v>
      </c>
      <c r="C56">
        <f t="shared" si="3"/>
        <v>306</v>
      </c>
      <c r="D56" t="s">
        <v>523</v>
      </c>
      <c r="E56" t="s">
        <v>197</v>
      </c>
      <c r="F56" t="s">
        <v>551</v>
      </c>
      <c r="G56" t="s">
        <v>551</v>
      </c>
      <c r="H56" t="s">
        <v>198</v>
      </c>
      <c r="I56" t="s">
        <v>199</v>
      </c>
      <c r="J56" t="str">
        <f t="shared" si="0"/>
        <v>桐生市立川内中学校</v>
      </c>
    </row>
    <row r="57" spans="1:10" ht="13.5">
      <c r="A57" s="262"/>
      <c r="B57" s="46">
        <f t="shared" si="1"/>
        <v>55</v>
      </c>
      <c r="C57">
        <f t="shared" si="3"/>
        <v>307</v>
      </c>
      <c r="D57" t="s">
        <v>523</v>
      </c>
      <c r="E57" t="s">
        <v>200</v>
      </c>
      <c r="F57" t="s">
        <v>552</v>
      </c>
      <c r="G57" t="s">
        <v>552</v>
      </c>
      <c r="H57" t="s">
        <v>201</v>
      </c>
      <c r="I57" t="s">
        <v>202</v>
      </c>
      <c r="J57" t="str">
        <f t="shared" si="0"/>
        <v>桐生市立桜木中学校</v>
      </c>
    </row>
    <row r="58" spans="1:10" ht="13.5">
      <c r="A58" s="262"/>
      <c r="B58" s="46">
        <f aca="true" t="shared" si="4" ref="B58:B65">B57+1</f>
        <v>56</v>
      </c>
      <c r="C58">
        <f t="shared" si="3"/>
        <v>308</v>
      </c>
      <c r="D58" t="s">
        <v>523</v>
      </c>
      <c r="E58" t="s">
        <v>203</v>
      </c>
      <c r="F58" t="s">
        <v>553</v>
      </c>
      <c r="G58" t="s">
        <v>553</v>
      </c>
      <c r="H58" t="s">
        <v>204</v>
      </c>
      <c r="I58" t="s">
        <v>205</v>
      </c>
      <c r="J58" t="str">
        <f t="shared" si="0"/>
        <v>桐生市立新里中学校</v>
      </c>
    </row>
    <row r="59" spans="1:10" ht="13.5">
      <c r="A59" s="262"/>
      <c r="B59" s="46">
        <f t="shared" si="4"/>
        <v>57</v>
      </c>
      <c r="C59">
        <f t="shared" si="3"/>
        <v>309</v>
      </c>
      <c r="D59" t="s">
        <v>523</v>
      </c>
      <c r="E59" t="s">
        <v>206</v>
      </c>
      <c r="F59" t="s">
        <v>554</v>
      </c>
      <c r="G59" t="s">
        <v>554</v>
      </c>
      <c r="H59" t="s">
        <v>207</v>
      </c>
      <c r="I59" t="s">
        <v>208</v>
      </c>
      <c r="J59" t="str">
        <f t="shared" si="0"/>
        <v>桐生市立黒保根中学校</v>
      </c>
    </row>
    <row r="60" spans="1:10" ht="13.5">
      <c r="A60" s="262"/>
      <c r="B60" s="46">
        <f t="shared" si="4"/>
        <v>58</v>
      </c>
      <c r="C60">
        <f t="shared" si="3"/>
        <v>310</v>
      </c>
      <c r="D60" t="s">
        <v>523</v>
      </c>
      <c r="E60" t="s">
        <v>209</v>
      </c>
      <c r="F60" t="s">
        <v>555</v>
      </c>
      <c r="G60" t="s">
        <v>555</v>
      </c>
      <c r="H60" t="s">
        <v>210</v>
      </c>
      <c r="I60" t="s">
        <v>211</v>
      </c>
      <c r="J60" t="str">
        <f t="shared" si="0"/>
        <v>みどり市立大間々中学校</v>
      </c>
    </row>
    <row r="61" spans="1:10" ht="13.5">
      <c r="A61" s="262"/>
      <c r="B61" s="46">
        <f t="shared" si="4"/>
        <v>59</v>
      </c>
      <c r="C61">
        <f t="shared" si="3"/>
        <v>311</v>
      </c>
      <c r="D61" t="s">
        <v>523</v>
      </c>
      <c r="E61" t="s">
        <v>212</v>
      </c>
      <c r="F61" t="s">
        <v>556</v>
      </c>
      <c r="G61" t="s">
        <v>556</v>
      </c>
      <c r="H61" t="s">
        <v>213</v>
      </c>
      <c r="I61" t="s">
        <v>214</v>
      </c>
      <c r="J61" t="str">
        <f t="shared" si="0"/>
        <v>みどり市立大間々東中学校</v>
      </c>
    </row>
    <row r="62" spans="1:10" ht="13.5">
      <c r="A62" s="262"/>
      <c r="B62" s="46">
        <f t="shared" si="4"/>
        <v>60</v>
      </c>
      <c r="C62">
        <f t="shared" si="3"/>
        <v>312</v>
      </c>
      <c r="D62" t="s">
        <v>523</v>
      </c>
      <c r="E62" t="s">
        <v>215</v>
      </c>
      <c r="F62" t="s">
        <v>560</v>
      </c>
      <c r="G62" t="s">
        <v>560</v>
      </c>
      <c r="H62" t="s">
        <v>216</v>
      </c>
      <c r="I62" t="s">
        <v>217</v>
      </c>
      <c r="J62" t="str">
        <f t="shared" si="0"/>
        <v>みどり市立東中学校</v>
      </c>
    </row>
    <row r="63" spans="1:10" ht="13.5">
      <c r="A63" s="262"/>
      <c r="B63" s="46">
        <f t="shared" si="4"/>
        <v>61</v>
      </c>
      <c r="C63">
        <f>C62+1</f>
        <v>313</v>
      </c>
      <c r="D63" t="s">
        <v>523</v>
      </c>
      <c r="E63" t="s">
        <v>218</v>
      </c>
      <c r="F63" t="s">
        <v>557</v>
      </c>
      <c r="G63" t="s">
        <v>557</v>
      </c>
      <c r="H63" t="s">
        <v>219</v>
      </c>
      <c r="I63" t="s">
        <v>220</v>
      </c>
      <c r="J63" t="str">
        <f t="shared" si="0"/>
        <v>みどり市立笠懸中学校</v>
      </c>
    </row>
    <row r="64" spans="1:10" ht="13.5">
      <c r="A64" s="262"/>
      <c r="B64" s="46">
        <f t="shared" si="4"/>
        <v>62</v>
      </c>
      <c r="C64">
        <f>C63+1</f>
        <v>314</v>
      </c>
      <c r="D64" t="s">
        <v>523</v>
      </c>
      <c r="E64" t="s">
        <v>221</v>
      </c>
      <c r="F64" t="s">
        <v>558</v>
      </c>
      <c r="G64" t="s">
        <v>558</v>
      </c>
      <c r="H64" t="s">
        <v>222</v>
      </c>
      <c r="I64" t="s">
        <v>223</v>
      </c>
      <c r="J64" t="str">
        <f t="shared" si="0"/>
        <v>みどり市立笠懸南中学校</v>
      </c>
    </row>
    <row r="65" spans="1:10" ht="13.5">
      <c r="A65" s="262"/>
      <c r="B65" s="46">
        <f t="shared" si="4"/>
        <v>63</v>
      </c>
      <c r="C65">
        <v>401</v>
      </c>
      <c r="D65" t="s">
        <v>524</v>
      </c>
      <c r="E65" t="s">
        <v>224</v>
      </c>
      <c r="F65" t="s">
        <v>687</v>
      </c>
      <c r="G65" t="s">
        <v>794</v>
      </c>
      <c r="H65" t="s">
        <v>225</v>
      </c>
      <c r="I65" t="s">
        <v>226</v>
      </c>
      <c r="J65" t="str">
        <f t="shared" si="0"/>
        <v>伊勢崎市立第一中学校</v>
      </c>
    </row>
    <row r="66" spans="1:10" ht="13.5">
      <c r="A66" s="262"/>
      <c r="B66" s="46">
        <f aca="true" t="shared" si="5" ref="B66:B79">B65+1</f>
        <v>64</v>
      </c>
      <c r="C66">
        <f aca="true" t="shared" si="6" ref="C66:C78">C65+1</f>
        <v>402</v>
      </c>
      <c r="D66" t="s">
        <v>524</v>
      </c>
      <c r="E66" t="s">
        <v>227</v>
      </c>
      <c r="F66" t="s">
        <v>688</v>
      </c>
      <c r="G66" t="s">
        <v>795</v>
      </c>
      <c r="H66" t="s">
        <v>228</v>
      </c>
      <c r="I66" t="s">
        <v>229</v>
      </c>
      <c r="J66" t="str">
        <f t="shared" si="0"/>
        <v>伊勢崎市立第二中学校</v>
      </c>
    </row>
    <row r="67" spans="1:10" ht="13.5">
      <c r="A67" s="262"/>
      <c r="B67" s="46">
        <f t="shared" si="5"/>
        <v>65</v>
      </c>
      <c r="C67">
        <f t="shared" si="6"/>
        <v>403</v>
      </c>
      <c r="D67" t="s">
        <v>524</v>
      </c>
      <c r="E67" t="s">
        <v>230</v>
      </c>
      <c r="F67" t="s">
        <v>689</v>
      </c>
      <c r="G67" t="s">
        <v>796</v>
      </c>
      <c r="H67" t="s">
        <v>231</v>
      </c>
      <c r="I67" t="s">
        <v>232</v>
      </c>
      <c r="J67" t="str">
        <f t="shared" si="0"/>
        <v>伊勢崎市立第三中学校</v>
      </c>
    </row>
    <row r="68" spans="1:10" ht="13.5">
      <c r="A68" s="262"/>
      <c r="B68" s="46">
        <f t="shared" si="5"/>
        <v>66</v>
      </c>
      <c r="C68">
        <f t="shared" si="6"/>
        <v>404</v>
      </c>
      <c r="D68" t="s">
        <v>524</v>
      </c>
      <c r="E68" t="s">
        <v>233</v>
      </c>
      <c r="F68" t="s">
        <v>690</v>
      </c>
      <c r="G68" t="s">
        <v>797</v>
      </c>
      <c r="H68" t="s">
        <v>234</v>
      </c>
      <c r="I68" t="s">
        <v>235</v>
      </c>
      <c r="J68" t="str">
        <f aca="true" t="shared" si="7" ref="J68:J133">E68</f>
        <v>伊勢崎市立第四中学校</v>
      </c>
    </row>
    <row r="69" spans="1:10" ht="13.5">
      <c r="A69" s="262"/>
      <c r="B69" s="46">
        <f t="shared" si="5"/>
        <v>67</v>
      </c>
      <c r="C69">
        <f t="shared" si="6"/>
        <v>405</v>
      </c>
      <c r="D69" t="s">
        <v>524</v>
      </c>
      <c r="E69" t="s">
        <v>236</v>
      </c>
      <c r="F69" t="s">
        <v>579</v>
      </c>
      <c r="G69" t="s">
        <v>579</v>
      </c>
      <c r="H69" t="s">
        <v>237</v>
      </c>
      <c r="I69" t="s">
        <v>238</v>
      </c>
      <c r="J69" t="str">
        <f t="shared" si="7"/>
        <v>伊勢崎市立殖蓮中学校</v>
      </c>
    </row>
    <row r="70" spans="1:10" ht="13.5">
      <c r="A70" s="262"/>
      <c r="B70" s="46">
        <f t="shared" si="5"/>
        <v>68</v>
      </c>
      <c r="C70">
        <f t="shared" si="6"/>
        <v>406</v>
      </c>
      <c r="D70" t="s">
        <v>524</v>
      </c>
      <c r="E70" t="s">
        <v>239</v>
      </c>
      <c r="F70" t="s">
        <v>580</v>
      </c>
      <c r="G70" t="s">
        <v>580</v>
      </c>
      <c r="H70" t="s">
        <v>240</v>
      </c>
      <c r="I70" t="s">
        <v>241</v>
      </c>
      <c r="J70" t="str">
        <f t="shared" si="7"/>
        <v>伊勢崎市立宮郷中学校</v>
      </c>
    </row>
    <row r="71" spans="1:10" ht="13.5">
      <c r="A71" s="262"/>
      <c r="B71" s="46">
        <f t="shared" si="5"/>
        <v>69</v>
      </c>
      <c r="C71">
        <f t="shared" si="6"/>
        <v>407</v>
      </c>
      <c r="D71" t="s">
        <v>524</v>
      </c>
      <c r="E71" t="s">
        <v>242</v>
      </c>
      <c r="F71" t="s">
        <v>581</v>
      </c>
      <c r="G71" t="s">
        <v>581</v>
      </c>
      <c r="H71" t="s">
        <v>243</v>
      </c>
      <c r="I71" t="s">
        <v>244</v>
      </c>
      <c r="J71" t="str">
        <f t="shared" si="7"/>
        <v>伊勢崎市立赤堀中学校</v>
      </c>
    </row>
    <row r="72" spans="1:10" ht="13.5">
      <c r="A72" s="262"/>
      <c r="B72" s="46">
        <f t="shared" si="5"/>
        <v>70</v>
      </c>
      <c r="C72">
        <f t="shared" si="6"/>
        <v>408</v>
      </c>
      <c r="D72" t="s">
        <v>524</v>
      </c>
      <c r="E72" t="s">
        <v>245</v>
      </c>
      <c r="F72" t="s">
        <v>691</v>
      </c>
      <c r="G72" t="s">
        <v>804</v>
      </c>
      <c r="H72" t="s">
        <v>246</v>
      </c>
      <c r="I72" t="s">
        <v>247</v>
      </c>
      <c r="J72" t="str">
        <f t="shared" si="7"/>
        <v>伊勢崎市立あずま中学校</v>
      </c>
    </row>
    <row r="73" spans="1:10" ht="13.5">
      <c r="A73" s="262"/>
      <c r="B73" s="46">
        <f t="shared" si="5"/>
        <v>71</v>
      </c>
      <c r="C73">
        <f t="shared" si="6"/>
        <v>409</v>
      </c>
      <c r="D73" t="s">
        <v>524</v>
      </c>
      <c r="E73" t="s">
        <v>248</v>
      </c>
      <c r="F73" t="s">
        <v>582</v>
      </c>
      <c r="G73" t="s">
        <v>582</v>
      </c>
      <c r="H73" t="s">
        <v>249</v>
      </c>
      <c r="I73" t="s">
        <v>250</v>
      </c>
      <c r="J73" t="str">
        <f t="shared" si="7"/>
        <v>伊勢崎市立境北中学校</v>
      </c>
    </row>
    <row r="74" spans="1:10" ht="13.5">
      <c r="A74" s="262"/>
      <c r="B74" s="46">
        <f t="shared" si="5"/>
        <v>72</v>
      </c>
      <c r="C74">
        <f t="shared" si="6"/>
        <v>410</v>
      </c>
      <c r="D74" t="s">
        <v>524</v>
      </c>
      <c r="E74" t="s">
        <v>251</v>
      </c>
      <c r="F74" t="s">
        <v>583</v>
      </c>
      <c r="G74" t="s">
        <v>583</v>
      </c>
      <c r="H74" t="s">
        <v>252</v>
      </c>
      <c r="I74" t="s">
        <v>253</v>
      </c>
      <c r="J74" t="str">
        <f t="shared" si="7"/>
        <v>伊勢崎市立境西中学校</v>
      </c>
    </row>
    <row r="75" spans="1:10" ht="13.5">
      <c r="A75" s="262"/>
      <c r="B75" s="46">
        <f t="shared" si="5"/>
        <v>73</v>
      </c>
      <c r="C75">
        <f t="shared" si="6"/>
        <v>411</v>
      </c>
      <c r="D75" t="s">
        <v>524</v>
      </c>
      <c r="E75" t="s">
        <v>254</v>
      </c>
      <c r="F75" t="s">
        <v>584</v>
      </c>
      <c r="G75" t="s">
        <v>584</v>
      </c>
      <c r="H75" t="s">
        <v>255</v>
      </c>
      <c r="I75" t="s">
        <v>256</v>
      </c>
      <c r="J75" t="str">
        <f t="shared" si="7"/>
        <v>伊勢崎市立境南中学校</v>
      </c>
    </row>
    <row r="76" spans="1:10" ht="13.5">
      <c r="A76" s="262"/>
      <c r="B76" s="46">
        <f t="shared" si="5"/>
        <v>74</v>
      </c>
      <c r="C76">
        <f t="shared" si="6"/>
        <v>412</v>
      </c>
      <c r="D76" t="s">
        <v>524</v>
      </c>
      <c r="E76" t="s">
        <v>257</v>
      </c>
      <c r="F76" t="s">
        <v>585</v>
      </c>
      <c r="G76" t="s">
        <v>585</v>
      </c>
      <c r="H76" t="s">
        <v>258</v>
      </c>
      <c r="I76" t="s">
        <v>259</v>
      </c>
      <c r="J76" t="str">
        <f t="shared" si="7"/>
        <v>玉村町立玉村中学校</v>
      </c>
    </row>
    <row r="77" spans="1:10" ht="13.5">
      <c r="A77" s="262"/>
      <c r="B77" s="46">
        <f t="shared" si="5"/>
        <v>75</v>
      </c>
      <c r="C77">
        <f t="shared" si="6"/>
        <v>413</v>
      </c>
      <c r="D77" t="s">
        <v>524</v>
      </c>
      <c r="E77" t="s">
        <v>260</v>
      </c>
      <c r="F77" t="s">
        <v>692</v>
      </c>
      <c r="G77" t="s">
        <v>692</v>
      </c>
      <c r="H77" t="s">
        <v>261</v>
      </c>
      <c r="I77" t="s">
        <v>262</v>
      </c>
      <c r="J77" t="str">
        <f t="shared" si="7"/>
        <v>玉村町立南中学校</v>
      </c>
    </row>
    <row r="78" spans="1:10" ht="13.5">
      <c r="A78" s="262"/>
      <c r="B78" s="46">
        <f t="shared" si="5"/>
        <v>76</v>
      </c>
      <c r="C78">
        <f t="shared" si="6"/>
        <v>414</v>
      </c>
      <c r="D78" t="s">
        <v>524</v>
      </c>
      <c r="E78" t="s">
        <v>816</v>
      </c>
      <c r="F78" t="s">
        <v>694</v>
      </c>
      <c r="G78" t="s">
        <v>805</v>
      </c>
      <c r="H78" t="s">
        <v>263</v>
      </c>
      <c r="I78" t="s">
        <v>264</v>
      </c>
      <c r="J78" t="str">
        <f t="shared" si="7"/>
        <v>伊勢崎市立四ツ葉学園中等教育学校</v>
      </c>
    </row>
    <row r="79" spans="1:10" ht="13.5">
      <c r="A79" s="262"/>
      <c r="B79" s="46">
        <f t="shared" si="5"/>
        <v>77</v>
      </c>
      <c r="C79">
        <v>501</v>
      </c>
      <c r="D79" t="s">
        <v>525</v>
      </c>
      <c r="E79" t="s">
        <v>265</v>
      </c>
      <c r="F79" t="s">
        <v>695</v>
      </c>
      <c r="G79" t="s">
        <v>695</v>
      </c>
      <c r="H79" t="s">
        <v>266</v>
      </c>
      <c r="I79" t="s">
        <v>267</v>
      </c>
      <c r="J79" t="str">
        <f t="shared" si="7"/>
        <v>太田市立西中学校</v>
      </c>
    </row>
    <row r="80" spans="1:10" ht="13.5">
      <c r="A80" s="262"/>
      <c r="B80" s="46">
        <f aca="true" t="shared" si="8" ref="B80:B95">B79+1</f>
        <v>78</v>
      </c>
      <c r="C80">
        <v>502</v>
      </c>
      <c r="D80" t="s">
        <v>525</v>
      </c>
      <c r="E80" t="s">
        <v>872</v>
      </c>
      <c r="F80" t="s">
        <v>873</v>
      </c>
      <c r="G80" t="s">
        <v>874</v>
      </c>
      <c r="H80" t="s">
        <v>268</v>
      </c>
      <c r="I80" t="s">
        <v>269</v>
      </c>
      <c r="J80" t="str">
        <f t="shared" si="7"/>
        <v>太田市立北の杜学園</v>
      </c>
    </row>
    <row r="81" spans="1:10" ht="13.5">
      <c r="A81" s="262"/>
      <c r="B81" s="46">
        <f t="shared" si="8"/>
        <v>79</v>
      </c>
      <c r="C81">
        <v>503</v>
      </c>
      <c r="D81" t="s">
        <v>525</v>
      </c>
      <c r="E81" t="s">
        <v>270</v>
      </c>
      <c r="F81" t="s">
        <v>696</v>
      </c>
      <c r="G81" t="s">
        <v>696</v>
      </c>
      <c r="H81" t="s">
        <v>271</v>
      </c>
      <c r="I81" t="s">
        <v>272</v>
      </c>
      <c r="J81" t="str">
        <f t="shared" si="7"/>
        <v>太田市立東中学校</v>
      </c>
    </row>
    <row r="82" spans="1:10" ht="13.5">
      <c r="A82" s="262"/>
      <c r="B82" s="46">
        <f t="shared" si="8"/>
        <v>80</v>
      </c>
      <c r="C82">
        <v>504</v>
      </c>
      <c r="D82" t="s">
        <v>525</v>
      </c>
      <c r="E82" t="s">
        <v>273</v>
      </c>
      <c r="F82" t="s">
        <v>697</v>
      </c>
      <c r="G82" t="s">
        <v>697</v>
      </c>
      <c r="H82" t="s">
        <v>274</v>
      </c>
      <c r="I82" t="s">
        <v>275</v>
      </c>
      <c r="J82" t="str">
        <f t="shared" si="7"/>
        <v>太田市立南中学校</v>
      </c>
    </row>
    <row r="83" spans="1:10" ht="13.5">
      <c r="A83" s="262"/>
      <c r="B83" s="46">
        <f t="shared" si="8"/>
        <v>81</v>
      </c>
      <c r="C83">
        <v>505</v>
      </c>
      <c r="D83" t="s">
        <v>525</v>
      </c>
      <c r="E83" t="s">
        <v>763</v>
      </c>
      <c r="F83" t="s">
        <v>695</v>
      </c>
      <c r="G83" t="s">
        <v>695</v>
      </c>
      <c r="H83" t="s">
        <v>836</v>
      </c>
      <c r="I83" t="s">
        <v>837</v>
      </c>
      <c r="J83" t="str">
        <f t="shared" si="7"/>
        <v>太田市立西中学校</v>
      </c>
    </row>
    <row r="84" spans="1:10" ht="13.5">
      <c r="A84" s="262"/>
      <c r="B84" s="46">
        <f t="shared" si="8"/>
        <v>82</v>
      </c>
      <c r="C84">
        <v>506</v>
      </c>
      <c r="D84" t="s">
        <v>525</v>
      </c>
      <c r="E84" t="s">
        <v>276</v>
      </c>
      <c r="F84" t="s">
        <v>586</v>
      </c>
      <c r="G84" t="s">
        <v>586</v>
      </c>
      <c r="H84" t="s">
        <v>277</v>
      </c>
      <c r="I84" t="s">
        <v>278</v>
      </c>
      <c r="J84" t="str">
        <f t="shared" si="7"/>
        <v>太田市立休泊中学校</v>
      </c>
    </row>
    <row r="85" spans="1:10" ht="13.5">
      <c r="A85" s="262"/>
      <c r="B85" s="46">
        <f t="shared" si="8"/>
        <v>83</v>
      </c>
      <c r="C85">
        <v>507</v>
      </c>
      <c r="D85" t="s">
        <v>525</v>
      </c>
      <c r="E85" t="s">
        <v>279</v>
      </c>
      <c r="F85" t="s">
        <v>587</v>
      </c>
      <c r="G85" t="s">
        <v>587</v>
      </c>
      <c r="H85" t="s">
        <v>280</v>
      </c>
      <c r="I85" t="s">
        <v>281</v>
      </c>
      <c r="J85" t="str">
        <f t="shared" si="7"/>
        <v>太田市立強戸中学校</v>
      </c>
    </row>
    <row r="86" spans="1:10" ht="13.5">
      <c r="A86" s="262"/>
      <c r="B86" s="46">
        <f t="shared" si="8"/>
        <v>84</v>
      </c>
      <c r="C86">
        <v>508</v>
      </c>
      <c r="D86" t="s">
        <v>525</v>
      </c>
      <c r="E86" t="s">
        <v>282</v>
      </c>
      <c r="F86" t="s">
        <v>588</v>
      </c>
      <c r="G86" t="s">
        <v>588</v>
      </c>
      <c r="H86" t="s">
        <v>283</v>
      </c>
      <c r="I86" t="s">
        <v>284</v>
      </c>
      <c r="J86" t="str">
        <f t="shared" si="7"/>
        <v>太田市立宝泉中学校</v>
      </c>
    </row>
    <row r="87" spans="1:10" ht="13.5">
      <c r="A87" s="262"/>
      <c r="B87" s="46">
        <f t="shared" si="8"/>
        <v>85</v>
      </c>
      <c r="C87">
        <v>509</v>
      </c>
      <c r="D87" t="s">
        <v>525</v>
      </c>
      <c r="E87" t="s">
        <v>285</v>
      </c>
      <c r="F87" t="s">
        <v>589</v>
      </c>
      <c r="G87" t="s">
        <v>589</v>
      </c>
      <c r="H87" t="s">
        <v>286</v>
      </c>
      <c r="I87" t="s">
        <v>287</v>
      </c>
      <c r="J87" t="str">
        <f t="shared" si="7"/>
        <v>太田市立毛里田中学校</v>
      </c>
    </row>
    <row r="88" spans="1:10" ht="13.5">
      <c r="A88" s="262"/>
      <c r="B88" s="46">
        <f t="shared" si="8"/>
        <v>86</v>
      </c>
      <c r="C88">
        <v>510</v>
      </c>
      <c r="D88" t="s">
        <v>525</v>
      </c>
      <c r="E88" t="s">
        <v>288</v>
      </c>
      <c r="F88" t="s">
        <v>590</v>
      </c>
      <c r="G88" t="s">
        <v>590</v>
      </c>
      <c r="H88" t="s">
        <v>289</v>
      </c>
      <c r="I88" t="s">
        <v>290</v>
      </c>
      <c r="J88" t="str">
        <f t="shared" si="7"/>
        <v>太田市立城西中学校</v>
      </c>
    </row>
    <row r="89" spans="1:10" ht="13.5">
      <c r="A89" s="262"/>
      <c r="B89" s="46">
        <f t="shared" si="8"/>
        <v>87</v>
      </c>
      <c r="C89">
        <v>511</v>
      </c>
      <c r="D89" t="s">
        <v>525</v>
      </c>
      <c r="E89" t="s">
        <v>291</v>
      </c>
      <c r="F89" t="s">
        <v>591</v>
      </c>
      <c r="G89" t="s">
        <v>591</v>
      </c>
      <c r="H89" t="s">
        <v>292</v>
      </c>
      <c r="I89" t="s">
        <v>293</v>
      </c>
      <c r="J89" t="str">
        <f t="shared" si="7"/>
        <v>太田市立城東中学校</v>
      </c>
    </row>
    <row r="90" spans="1:10" ht="13.5">
      <c r="A90" s="262"/>
      <c r="B90" s="46">
        <f t="shared" si="8"/>
        <v>88</v>
      </c>
      <c r="C90">
        <v>512</v>
      </c>
      <c r="D90" t="s">
        <v>525</v>
      </c>
      <c r="E90" t="s">
        <v>526</v>
      </c>
      <c r="F90" t="s">
        <v>592</v>
      </c>
      <c r="G90" t="s">
        <v>592</v>
      </c>
      <c r="H90" t="s">
        <v>527</v>
      </c>
      <c r="I90" t="s">
        <v>528</v>
      </c>
      <c r="J90" t="str">
        <f t="shared" si="7"/>
        <v>太田市立旭中学校</v>
      </c>
    </row>
    <row r="91" spans="1:10" ht="13.5">
      <c r="A91" s="262"/>
      <c r="B91" s="46">
        <f t="shared" si="8"/>
        <v>89</v>
      </c>
      <c r="C91">
        <v>513</v>
      </c>
      <c r="D91" t="s">
        <v>525</v>
      </c>
      <c r="E91" t="s">
        <v>529</v>
      </c>
      <c r="F91" t="s">
        <v>593</v>
      </c>
      <c r="G91" t="s">
        <v>593</v>
      </c>
      <c r="H91" t="s">
        <v>530</v>
      </c>
      <c r="I91" t="s">
        <v>531</v>
      </c>
      <c r="J91" t="str">
        <f t="shared" si="7"/>
        <v>太田市立尾島中学校</v>
      </c>
    </row>
    <row r="92" spans="1:10" ht="13.5">
      <c r="A92" s="262"/>
      <c r="B92" s="46">
        <f t="shared" si="8"/>
        <v>90</v>
      </c>
      <c r="C92">
        <v>514</v>
      </c>
      <c r="D92" t="s">
        <v>525</v>
      </c>
      <c r="E92" t="s">
        <v>532</v>
      </c>
      <c r="F92" t="s">
        <v>594</v>
      </c>
      <c r="G92" t="s">
        <v>594</v>
      </c>
      <c r="H92" t="s">
        <v>533</v>
      </c>
      <c r="I92" t="s">
        <v>534</v>
      </c>
      <c r="J92" t="str">
        <f t="shared" si="7"/>
        <v>太田市立木崎中学校</v>
      </c>
    </row>
    <row r="93" spans="1:10" ht="13.5">
      <c r="A93" s="262"/>
      <c r="B93" s="46">
        <f t="shared" si="8"/>
        <v>91</v>
      </c>
      <c r="C93">
        <v>515</v>
      </c>
      <c r="D93" t="s">
        <v>525</v>
      </c>
      <c r="E93" t="s">
        <v>535</v>
      </c>
      <c r="F93" t="s">
        <v>595</v>
      </c>
      <c r="G93" t="s">
        <v>595</v>
      </c>
      <c r="H93" t="s">
        <v>536</v>
      </c>
      <c r="I93" t="s">
        <v>537</v>
      </c>
      <c r="J93" t="str">
        <f t="shared" si="7"/>
        <v>太田市立生品中学校</v>
      </c>
    </row>
    <row r="94" spans="1:10" ht="13.5">
      <c r="A94" s="262"/>
      <c r="B94" s="46">
        <f t="shared" si="8"/>
        <v>92</v>
      </c>
      <c r="C94">
        <v>516</v>
      </c>
      <c r="D94" t="s">
        <v>525</v>
      </c>
      <c r="E94" t="s">
        <v>538</v>
      </c>
      <c r="F94" t="s">
        <v>596</v>
      </c>
      <c r="G94" t="s">
        <v>596</v>
      </c>
      <c r="H94" t="s">
        <v>539</v>
      </c>
      <c r="I94" t="s">
        <v>540</v>
      </c>
      <c r="J94" t="str">
        <f t="shared" si="7"/>
        <v>太田市立綿打中学校</v>
      </c>
    </row>
    <row r="95" spans="1:10" ht="13.5">
      <c r="A95" s="262"/>
      <c r="B95" s="46">
        <f t="shared" si="8"/>
        <v>93</v>
      </c>
      <c r="C95">
        <v>517</v>
      </c>
      <c r="D95" t="s">
        <v>525</v>
      </c>
      <c r="E95" t="s">
        <v>541</v>
      </c>
      <c r="F95" t="s">
        <v>597</v>
      </c>
      <c r="G95" t="s">
        <v>597</v>
      </c>
      <c r="H95" t="s">
        <v>542</v>
      </c>
      <c r="I95" t="s">
        <v>543</v>
      </c>
      <c r="J95" t="str">
        <f t="shared" si="7"/>
        <v>太田市立藪塚本町中学校</v>
      </c>
    </row>
    <row r="96" spans="1:10" ht="13.5">
      <c r="A96" s="262"/>
      <c r="B96" s="46">
        <f>B95+1</f>
        <v>94</v>
      </c>
      <c r="C96">
        <f>C95+1</f>
        <v>518</v>
      </c>
      <c r="D96" t="s">
        <v>525</v>
      </c>
      <c r="E96" t="s">
        <v>544</v>
      </c>
      <c r="F96" t="s">
        <v>698</v>
      </c>
      <c r="G96" t="s">
        <v>698</v>
      </c>
      <c r="H96" t="s">
        <v>545</v>
      </c>
      <c r="I96" t="s">
        <v>546</v>
      </c>
      <c r="J96" t="str">
        <f t="shared" si="7"/>
        <v>群馬国際アカデミー中等部</v>
      </c>
    </row>
    <row r="97" spans="1:10" ht="13.5">
      <c r="A97" s="262"/>
      <c r="B97" s="46">
        <f aca="true" t="shared" si="9" ref="B97:C133">B96+1</f>
        <v>95</v>
      </c>
      <c r="C97">
        <v>601</v>
      </c>
      <c r="D97" t="s">
        <v>562</v>
      </c>
      <c r="E97" t="s">
        <v>294</v>
      </c>
      <c r="F97" t="s">
        <v>561</v>
      </c>
      <c r="G97" t="s">
        <v>561</v>
      </c>
      <c r="H97" t="s">
        <v>295</v>
      </c>
      <c r="I97" t="s">
        <v>296</v>
      </c>
      <c r="J97" t="str">
        <f t="shared" si="7"/>
        <v>沼田市立沼田中学校</v>
      </c>
    </row>
    <row r="98" spans="1:10" ht="13.5">
      <c r="A98" s="262"/>
      <c r="B98" s="46">
        <f t="shared" si="9"/>
        <v>96</v>
      </c>
      <c r="C98">
        <f aca="true" t="shared" si="10" ref="C98:C104">C97+1</f>
        <v>602</v>
      </c>
      <c r="D98" t="s">
        <v>562</v>
      </c>
      <c r="E98" t="s">
        <v>297</v>
      </c>
      <c r="F98" t="s">
        <v>598</v>
      </c>
      <c r="G98" t="s">
        <v>598</v>
      </c>
      <c r="H98" t="s">
        <v>298</v>
      </c>
      <c r="I98" t="s">
        <v>299</v>
      </c>
      <c r="J98" t="str">
        <f t="shared" si="7"/>
        <v>沼田市立沼田南中学校</v>
      </c>
    </row>
    <row r="99" spans="1:10" ht="13.5">
      <c r="A99" s="262"/>
      <c r="B99" s="46">
        <f t="shared" si="9"/>
        <v>97</v>
      </c>
      <c r="C99">
        <f t="shared" si="10"/>
        <v>603</v>
      </c>
      <c r="D99" t="s">
        <v>562</v>
      </c>
      <c r="E99" t="s">
        <v>300</v>
      </c>
      <c r="F99" t="s">
        <v>599</v>
      </c>
      <c r="G99" t="s">
        <v>599</v>
      </c>
      <c r="H99" t="s">
        <v>301</v>
      </c>
      <c r="I99" t="s">
        <v>302</v>
      </c>
      <c r="J99" t="str">
        <f t="shared" si="7"/>
        <v>沼田市立沼田西中学校</v>
      </c>
    </row>
    <row r="100" spans="1:10" ht="13.5">
      <c r="A100" s="262"/>
      <c r="B100" s="46">
        <f t="shared" si="9"/>
        <v>98</v>
      </c>
      <c r="C100">
        <f t="shared" si="10"/>
        <v>604</v>
      </c>
      <c r="D100" t="s">
        <v>562</v>
      </c>
      <c r="E100" t="s">
        <v>303</v>
      </c>
      <c r="F100" t="s">
        <v>600</v>
      </c>
      <c r="G100" t="s">
        <v>600</v>
      </c>
      <c r="H100" t="s">
        <v>304</v>
      </c>
      <c r="I100" t="s">
        <v>305</v>
      </c>
      <c r="J100" t="str">
        <f t="shared" si="7"/>
        <v>沼田市立池田中学校</v>
      </c>
    </row>
    <row r="101" spans="1:10" ht="13.5">
      <c r="A101" s="262"/>
      <c r="B101" s="46">
        <f t="shared" si="9"/>
        <v>99</v>
      </c>
      <c r="C101">
        <f t="shared" si="10"/>
        <v>605</v>
      </c>
      <c r="D101" t="s">
        <v>562</v>
      </c>
      <c r="E101" t="s">
        <v>306</v>
      </c>
      <c r="F101" t="s">
        <v>601</v>
      </c>
      <c r="G101" t="s">
        <v>601</v>
      </c>
      <c r="H101" t="s">
        <v>307</v>
      </c>
      <c r="I101" t="s">
        <v>308</v>
      </c>
      <c r="J101" t="str">
        <f t="shared" si="7"/>
        <v>沼田市立薄根中学校</v>
      </c>
    </row>
    <row r="102" spans="1:10" ht="13.5">
      <c r="A102" s="262"/>
      <c r="B102" s="46">
        <f t="shared" si="9"/>
        <v>100</v>
      </c>
      <c r="C102">
        <f t="shared" si="10"/>
        <v>606</v>
      </c>
      <c r="D102" t="s">
        <v>562</v>
      </c>
      <c r="E102" t="s">
        <v>309</v>
      </c>
      <c r="F102" t="s">
        <v>602</v>
      </c>
      <c r="G102" t="s">
        <v>602</v>
      </c>
      <c r="H102" t="s">
        <v>310</v>
      </c>
      <c r="I102" t="s">
        <v>311</v>
      </c>
      <c r="J102" t="str">
        <f t="shared" si="7"/>
        <v>沼田市立白沢中学校</v>
      </c>
    </row>
    <row r="103" spans="1:10" ht="13.5">
      <c r="A103" s="262"/>
      <c r="B103" s="46">
        <f t="shared" si="9"/>
        <v>101</v>
      </c>
      <c r="C103">
        <f t="shared" si="10"/>
        <v>607</v>
      </c>
      <c r="D103" t="s">
        <v>562</v>
      </c>
      <c r="E103" t="s">
        <v>312</v>
      </c>
      <c r="F103" t="s">
        <v>575</v>
      </c>
      <c r="G103" t="s">
        <v>575</v>
      </c>
      <c r="H103" t="s">
        <v>313</v>
      </c>
      <c r="I103" t="s">
        <v>314</v>
      </c>
      <c r="J103" t="str">
        <f t="shared" si="7"/>
        <v>沼田市立利根中学校</v>
      </c>
    </row>
    <row r="104" spans="1:10" ht="13.5">
      <c r="A104" s="262"/>
      <c r="B104" s="46">
        <f t="shared" si="9"/>
        <v>102</v>
      </c>
      <c r="C104">
        <f t="shared" si="10"/>
        <v>608</v>
      </c>
      <c r="D104" t="s">
        <v>562</v>
      </c>
      <c r="E104" t="s">
        <v>759</v>
      </c>
      <c r="F104" t="s">
        <v>760</v>
      </c>
      <c r="G104" t="s">
        <v>758</v>
      </c>
      <c r="H104" t="s">
        <v>838</v>
      </c>
      <c r="I104" t="s">
        <v>839</v>
      </c>
      <c r="J104" t="str">
        <f t="shared" si="7"/>
        <v>沼田市立多那中学校</v>
      </c>
    </row>
    <row r="105" spans="1:10" ht="13.5">
      <c r="A105" s="262"/>
      <c r="B105" s="46">
        <f t="shared" si="9"/>
        <v>103</v>
      </c>
      <c r="C105">
        <v>701</v>
      </c>
      <c r="D105" t="s">
        <v>563</v>
      </c>
      <c r="E105" t="s">
        <v>315</v>
      </c>
      <c r="F105" t="s">
        <v>604</v>
      </c>
      <c r="G105" t="s">
        <v>798</v>
      </c>
      <c r="H105" t="s">
        <v>316</v>
      </c>
      <c r="I105" t="s">
        <v>317</v>
      </c>
      <c r="J105" t="str">
        <f t="shared" si="7"/>
        <v>館林市立第一中学校</v>
      </c>
    </row>
    <row r="106" spans="1:10" ht="13.5">
      <c r="A106" s="262"/>
      <c r="B106" s="46">
        <f t="shared" si="9"/>
        <v>104</v>
      </c>
      <c r="C106">
        <f>C105+1</f>
        <v>702</v>
      </c>
      <c r="D106" t="s">
        <v>563</v>
      </c>
      <c r="E106" t="s">
        <v>318</v>
      </c>
      <c r="F106" t="s">
        <v>605</v>
      </c>
      <c r="G106" t="s">
        <v>799</v>
      </c>
      <c r="H106" t="s">
        <v>319</v>
      </c>
      <c r="I106" t="s">
        <v>320</v>
      </c>
      <c r="J106" t="str">
        <f t="shared" si="7"/>
        <v>館林市立第二中学校</v>
      </c>
    </row>
    <row r="107" spans="1:10" ht="13.5">
      <c r="A107" s="262"/>
      <c r="B107" s="46">
        <f t="shared" si="9"/>
        <v>105</v>
      </c>
      <c r="C107">
        <f t="shared" si="9"/>
        <v>703</v>
      </c>
      <c r="D107" t="s">
        <v>563</v>
      </c>
      <c r="E107" t="s">
        <v>321</v>
      </c>
      <c r="F107" t="s">
        <v>606</v>
      </c>
      <c r="G107" t="s">
        <v>800</v>
      </c>
      <c r="H107" t="s">
        <v>322</v>
      </c>
      <c r="I107" t="s">
        <v>323</v>
      </c>
      <c r="J107" t="str">
        <f t="shared" si="7"/>
        <v>館林市立第三中学校</v>
      </c>
    </row>
    <row r="108" spans="1:10" ht="13.5">
      <c r="A108" s="262"/>
      <c r="B108" s="46">
        <f t="shared" si="9"/>
        <v>106</v>
      </c>
      <c r="C108">
        <f t="shared" si="9"/>
        <v>704</v>
      </c>
      <c r="D108" t="s">
        <v>563</v>
      </c>
      <c r="E108" t="s">
        <v>324</v>
      </c>
      <c r="F108" t="s">
        <v>607</v>
      </c>
      <c r="G108" t="s">
        <v>801</v>
      </c>
      <c r="H108" t="s">
        <v>325</v>
      </c>
      <c r="I108" t="s">
        <v>326</v>
      </c>
      <c r="J108" t="str">
        <f t="shared" si="7"/>
        <v>館林市立第四中学校</v>
      </c>
    </row>
    <row r="109" spans="1:10" ht="13.5">
      <c r="A109" s="262"/>
      <c r="B109" s="46">
        <f t="shared" si="9"/>
        <v>107</v>
      </c>
      <c r="C109">
        <f t="shared" si="9"/>
        <v>705</v>
      </c>
      <c r="D109" t="s">
        <v>563</v>
      </c>
      <c r="E109" t="s">
        <v>327</v>
      </c>
      <c r="F109" t="s">
        <v>616</v>
      </c>
      <c r="G109" t="s">
        <v>616</v>
      </c>
      <c r="H109" t="s">
        <v>328</v>
      </c>
      <c r="I109" t="s">
        <v>329</v>
      </c>
      <c r="J109" t="str">
        <f t="shared" si="7"/>
        <v>館林市立多々良中学校</v>
      </c>
    </row>
    <row r="110" spans="1:10" ht="13.5">
      <c r="A110" s="262"/>
      <c r="B110" s="46">
        <f t="shared" si="9"/>
        <v>108</v>
      </c>
      <c r="C110">
        <v>801</v>
      </c>
      <c r="D110" t="s">
        <v>565</v>
      </c>
      <c r="E110" t="s">
        <v>330</v>
      </c>
      <c r="F110" t="s">
        <v>564</v>
      </c>
      <c r="G110" t="s">
        <v>564</v>
      </c>
      <c r="H110" t="s">
        <v>331</v>
      </c>
      <c r="I110" t="s">
        <v>332</v>
      </c>
      <c r="J110" t="str">
        <f t="shared" si="7"/>
        <v>渋川市立渋川中学校</v>
      </c>
    </row>
    <row r="111" spans="1:10" ht="13.5">
      <c r="A111" s="262"/>
      <c r="B111" s="46">
        <f t="shared" si="9"/>
        <v>109</v>
      </c>
      <c r="C111">
        <f>C110+1</f>
        <v>802</v>
      </c>
      <c r="D111" t="s">
        <v>565</v>
      </c>
      <c r="E111" t="s">
        <v>333</v>
      </c>
      <c r="F111" t="s">
        <v>617</v>
      </c>
      <c r="G111" t="s">
        <v>617</v>
      </c>
      <c r="H111" t="s">
        <v>334</v>
      </c>
      <c r="I111" t="s">
        <v>335</v>
      </c>
      <c r="J111" t="str">
        <f t="shared" si="7"/>
        <v>渋川市立金島中学校</v>
      </c>
    </row>
    <row r="112" spans="1:10" ht="13.5">
      <c r="A112" s="262"/>
      <c r="B112" s="46">
        <f t="shared" si="9"/>
        <v>110</v>
      </c>
      <c r="C112">
        <f>C111+1</f>
        <v>803</v>
      </c>
      <c r="D112" t="s">
        <v>565</v>
      </c>
      <c r="E112" t="s">
        <v>336</v>
      </c>
      <c r="F112" t="s">
        <v>618</v>
      </c>
      <c r="G112" t="s">
        <v>618</v>
      </c>
      <c r="H112" t="s">
        <v>337</v>
      </c>
      <c r="I112" t="s">
        <v>338</v>
      </c>
      <c r="J112" t="str">
        <f t="shared" si="7"/>
        <v>渋川市立古巻中学校</v>
      </c>
    </row>
    <row r="113" spans="1:10" ht="13.5">
      <c r="A113" s="262"/>
      <c r="B113" s="46">
        <f t="shared" si="9"/>
        <v>111</v>
      </c>
      <c r="C113">
        <f aca="true" t="shared" si="11" ref="C113:C121">C112+1</f>
        <v>804</v>
      </c>
      <c r="D113" t="s">
        <v>565</v>
      </c>
      <c r="E113" t="s">
        <v>339</v>
      </c>
      <c r="F113" t="s">
        <v>699</v>
      </c>
      <c r="G113" t="s">
        <v>699</v>
      </c>
      <c r="H113" t="s">
        <v>340</v>
      </c>
      <c r="I113" t="s">
        <v>341</v>
      </c>
      <c r="J113" t="str">
        <f t="shared" si="7"/>
        <v>渋川市立北中学校</v>
      </c>
    </row>
    <row r="114" spans="1:10" ht="13.5">
      <c r="A114" s="262"/>
      <c r="B114" s="46">
        <f t="shared" si="9"/>
        <v>112</v>
      </c>
      <c r="C114">
        <f t="shared" si="11"/>
        <v>805</v>
      </c>
      <c r="D114" t="s">
        <v>565</v>
      </c>
      <c r="E114" t="s">
        <v>342</v>
      </c>
      <c r="F114" t="s">
        <v>619</v>
      </c>
      <c r="G114" t="s">
        <v>619</v>
      </c>
      <c r="H114" t="s">
        <v>343</v>
      </c>
      <c r="I114" t="s">
        <v>344</v>
      </c>
      <c r="J114" t="str">
        <f t="shared" si="7"/>
        <v>渋川市立北橘中学校</v>
      </c>
    </row>
    <row r="115" spans="1:10" ht="13.5">
      <c r="A115" s="262"/>
      <c r="B115" s="46">
        <f t="shared" si="9"/>
        <v>113</v>
      </c>
      <c r="C115">
        <f t="shared" si="11"/>
        <v>806</v>
      </c>
      <c r="D115" t="s">
        <v>565</v>
      </c>
      <c r="E115" t="s">
        <v>345</v>
      </c>
      <c r="F115" t="s">
        <v>620</v>
      </c>
      <c r="G115" t="s">
        <v>620</v>
      </c>
      <c r="H115" t="s">
        <v>346</v>
      </c>
      <c r="I115" t="s">
        <v>347</v>
      </c>
      <c r="J115" t="str">
        <f t="shared" si="7"/>
        <v>渋川市立赤城南中学校</v>
      </c>
    </row>
    <row r="116" spans="1:10" ht="13.5">
      <c r="A116" s="262"/>
      <c r="B116" s="46">
        <f t="shared" si="9"/>
        <v>114</v>
      </c>
      <c r="C116">
        <f t="shared" si="11"/>
        <v>807</v>
      </c>
      <c r="D116" t="s">
        <v>565</v>
      </c>
      <c r="E116" t="s">
        <v>348</v>
      </c>
      <c r="F116" t="s">
        <v>621</v>
      </c>
      <c r="G116" t="s">
        <v>621</v>
      </c>
      <c r="H116" t="s">
        <v>349</v>
      </c>
      <c r="I116" t="s">
        <v>350</v>
      </c>
      <c r="J116" t="str">
        <f t="shared" si="7"/>
        <v>渋川市立赤城北中学校</v>
      </c>
    </row>
    <row r="117" spans="1:10" ht="13.5">
      <c r="A117" s="262"/>
      <c r="B117" s="46">
        <f t="shared" si="9"/>
        <v>115</v>
      </c>
      <c r="C117">
        <f t="shared" si="11"/>
        <v>808</v>
      </c>
      <c r="D117" t="s">
        <v>565</v>
      </c>
      <c r="E117" t="s">
        <v>351</v>
      </c>
      <c r="F117" t="s">
        <v>622</v>
      </c>
      <c r="G117" t="s">
        <v>622</v>
      </c>
      <c r="H117" t="s">
        <v>352</v>
      </c>
      <c r="I117" t="s">
        <v>353</v>
      </c>
      <c r="J117" t="str">
        <f t="shared" si="7"/>
        <v>渋川市立子持中学校</v>
      </c>
    </row>
    <row r="118" spans="1:10" ht="13.5">
      <c r="A118" s="262"/>
      <c r="B118" s="46">
        <f t="shared" si="9"/>
        <v>116</v>
      </c>
      <c r="C118">
        <f t="shared" si="11"/>
        <v>809</v>
      </c>
      <c r="D118" t="s">
        <v>565</v>
      </c>
      <c r="E118" t="s">
        <v>354</v>
      </c>
      <c r="F118" t="s">
        <v>623</v>
      </c>
      <c r="G118" t="s">
        <v>623</v>
      </c>
      <c r="H118" t="s">
        <v>355</v>
      </c>
      <c r="I118" t="s">
        <v>356</v>
      </c>
      <c r="J118" t="str">
        <f t="shared" si="7"/>
        <v>渋川市立小野上中学校</v>
      </c>
    </row>
    <row r="119" spans="1:10" ht="13.5">
      <c r="A119" s="262"/>
      <c r="B119" s="46">
        <f t="shared" si="9"/>
        <v>117</v>
      </c>
      <c r="C119">
        <f t="shared" si="11"/>
        <v>810</v>
      </c>
      <c r="D119" t="s">
        <v>565</v>
      </c>
      <c r="E119" t="s">
        <v>357</v>
      </c>
      <c r="F119" t="s">
        <v>624</v>
      </c>
      <c r="G119" t="s">
        <v>624</v>
      </c>
      <c r="H119" t="s">
        <v>358</v>
      </c>
      <c r="I119" t="s">
        <v>359</v>
      </c>
      <c r="J119" t="str">
        <f t="shared" si="7"/>
        <v>渋川市立伊香保中学校</v>
      </c>
    </row>
    <row r="120" spans="1:10" ht="13.5">
      <c r="A120" s="262"/>
      <c r="B120" s="46">
        <f t="shared" si="9"/>
        <v>118</v>
      </c>
      <c r="C120">
        <f t="shared" si="11"/>
        <v>811</v>
      </c>
      <c r="D120" t="s">
        <v>565</v>
      </c>
      <c r="E120" t="s">
        <v>360</v>
      </c>
      <c r="F120" t="s">
        <v>626</v>
      </c>
      <c r="G120" t="s">
        <v>626</v>
      </c>
      <c r="H120" t="s">
        <v>361</v>
      </c>
      <c r="I120" t="s">
        <v>362</v>
      </c>
      <c r="J120" t="str">
        <f t="shared" si="7"/>
        <v>榛東村立榛東中学校</v>
      </c>
    </row>
    <row r="121" spans="1:10" ht="13.5">
      <c r="A121" s="262"/>
      <c r="B121" s="46">
        <f t="shared" si="9"/>
        <v>119</v>
      </c>
      <c r="C121">
        <f t="shared" si="11"/>
        <v>812</v>
      </c>
      <c r="D121" t="s">
        <v>565</v>
      </c>
      <c r="E121" t="s">
        <v>363</v>
      </c>
      <c r="F121" t="s">
        <v>628</v>
      </c>
      <c r="G121" t="s">
        <v>628</v>
      </c>
      <c r="H121" t="s">
        <v>364</v>
      </c>
      <c r="I121" t="s">
        <v>365</v>
      </c>
      <c r="J121" t="str">
        <f t="shared" si="7"/>
        <v>吉岡町立吉岡中学校</v>
      </c>
    </row>
    <row r="122" spans="1:10" ht="13.5">
      <c r="A122" s="262"/>
      <c r="B122" s="46">
        <f t="shared" si="9"/>
        <v>120</v>
      </c>
      <c r="C122">
        <v>901</v>
      </c>
      <c r="D122" t="s">
        <v>826</v>
      </c>
      <c r="E122" t="s">
        <v>366</v>
      </c>
      <c r="F122" t="s">
        <v>609</v>
      </c>
      <c r="G122" t="s">
        <v>609</v>
      </c>
      <c r="H122" t="s">
        <v>840</v>
      </c>
      <c r="I122" t="s">
        <v>841</v>
      </c>
      <c r="J122" t="str">
        <f t="shared" si="7"/>
        <v>藤岡市立北中学校</v>
      </c>
    </row>
    <row r="123" spans="1:10" ht="13.5">
      <c r="A123" s="262"/>
      <c r="B123" s="46">
        <f t="shared" si="9"/>
        <v>121</v>
      </c>
      <c r="C123">
        <f>C122+1</f>
        <v>902</v>
      </c>
      <c r="D123" t="s">
        <v>826</v>
      </c>
      <c r="E123" t="s">
        <v>367</v>
      </c>
      <c r="F123" t="s">
        <v>610</v>
      </c>
      <c r="G123" t="s">
        <v>610</v>
      </c>
      <c r="H123" t="s">
        <v>842</v>
      </c>
      <c r="I123" t="s">
        <v>843</v>
      </c>
      <c r="J123" t="str">
        <f t="shared" si="7"/>
        <v>藤岡市立東中学校</v>
      </c>
    </row>
    <row r="124" spans="1:10" ht="13.5">
      <c r="A124" s="262"/>
      <c r="B124" s="46">
        <f t="shared" si="9"/>
        <v>122</v>
      </c>
      <c r="C124">
        <f>C123+1</f>
        <v>903</v>
      </c>
      <c r="D124" t="s">
        <v>826</v>
      </c>
      <c r="E124" t="s">
        <v>368</v>
      </c>
      <c r="F124" t="s">
        <v>611</v>
      </c>
      <c r="G124" t="s">
        <v>611</v>
      </c>
      <c r="H124" t="s">
        <v>844</v>
      </c>
      <c r="I124" t="s">
        <v>846</v>
      </c>
      <c r="J124" t="str">
        <f t="shared" si="7"/>
        <v>藤岡市立西中学校</v>
      </c>
    </row>
    <row r="125" spans="1:10" ht="13.5">
      <c r="A125" s="262"/>
      <c r="B125" s="46">
        <f t="shared" si="9"/>
        <v>123</v>
      </c>
      <c r="C125">
        <f>C124+1</f>
        <v>904</v>
      </c>
      <c r="D125" t="s">
        <v>826</v>
      </c>
      <c r="E125" t="s">
        <v>369</v>
      </c>
      <c r="F125" t="s">
        <v>631</v>
      </c>
      <c r="G125" t="s">
        <v>631</v>
      </c>
      <c r="H125" t="s">
        <v>847</v>
      </c>
      <c r="I125" t="s">
        <v>845</v>
      </c>
      <c r="J125" t="str">
        <f t="shared" si="7"/>
        <v>藤岡市立小野中学校</v>
      </c>
    </row>
    <row r="126" spans="1:10" ht="13.5">
      <c r="A126" s="262"/>
      <c r="B126" s="46">
        <f t="shared" si="9"/>
        <v>124</v>
      </c>
      <c r="C126">
        <f>C125+1</f>
        <v>905</v>
      </c>
      <c r="D126" t="s">
        <v>826</v>
      </c>
      <c r="E126" t="s">
        <v>370</v>
      </c>
      <c r="F126" t="s">
        <v>632</v>
      </c>
      <c r="G126" t="s">
        <v>632</v>
      </c>
      <c r="H126" t="s">
        <v>848</v>
      </c>
      <c r="I126" t="s">
        <v>849</v>
      </c>
      <c r="J126" t="str">
        <f t="shared" si="7"/>
        <v>藤岡市立鬼石中学校</v>
      </c>
    </row>
    <row r="127" spans="1:10" ht="13.5">
      <c r="A127" s="262"/>
      <c r="B127" s="46">
        <f t="shared" si="9"/>
        <v>125</v>
      </c>
      <c r="C127">
        <f>C126+1</f>
        <v>906</v>
      </c>
      <c r="D127" t="s">
        <v>826</v>
      </c>
      <c r="E127" t="s">
        <v>377</v>
      </c>
      <c r="F127" t="s">
        <v>634</v>
      </c>
      <c r="G127" t="s">
        <v>634</v>
      </c>
      <c r="H127" t="s">
        <v>378</v>
      </c>
      <c r="I127" t="s">
        <v>379</v>
      </c>
      <c r="J127" t="str">
        <f t="shared" si="7"/>
        <v>神流町立中里中学校</v>
      </c>
    </row>
    <row r="128" spans="1:10" ht="13.5">
      <c r="A128" s="262"/>
      <c r="B128" s="46">
        <f>B127+1</f>
        <v>126</v>
      </c>
      <c r="C128">
        <v>1001</v>
      </c>
      <c r="D128" t="s">
        <v>573</v>
      </c>
      <c r="E128" t="s">
        <v>380</v>
      </c>
      <c r="F128" t="s">
        <v>635</v>
      </c>
      <c r="G128" t="s">
        <v>635</v>
      </c>
      <c r="H128" t="s">
        <v>381</v>
      </c>
      <c r="I128" t="s">
        <v>382</v>
      </c>
      <c r="J128" t="str">
        <f t="shared" si="7"/>
        <v>富岡市立富岡中学校</v>
      </c>
    </row>
    <row r="129" spans="1:10" ht="13.5">
      <c r="A129" s="262"/>
      <c r="B129" s="46">
        <f t="shared" si="9"/>
        <v>127</v>
      </c>
      <c r="C129">
        <f>C128+1</f>
        <v>1002</v>
      </c>
      <c r="D129" t="s">
        <v>573</v>
      </c>
      <c r="E129" t="s">
        <v>383</v>
      </c>
      <c r="F129" t="s">
        <v>612</v>
      </c>
      <c r="G129" t="s">
        <v>612</v>
      </c>
      <c r="H129" t="s">
        <v>384</v>
      </c>
      <c r="I129" t="s">
        <v>385</v>
      </c>
      <c r="J129" t="str">
        <f t="shared" si="7"/>
        <v>富岡市立東中学校</v>
      </c>
    </row>
    <row r="130" spans="1:10" ht="13.5">
      <c r="A130" s="262"/>
      <c r="B130" s="46">
        <f t="shared" si="9"/>
        <v>128</v>
      </c>
      <c r="C130">
        <f t="shared" si="9"/>
        <v>1003</v>
      </c>
      <c r="D130" t="s">
        <v>573</v>
      </c>
      <c r="E130" t="s">
        <v>386</v>
      </c>
      <c r="F130" t="s">
        <v>613</v>
      </c>
      <c r="G130" t="s">
        <v>613</v>
      </c>
      <c r="H130" t="s">
        <v>387</v>
      </c>
      <c r="I130" t="s">
        <v>388</v>
      </c>
      <c r="J130" t="str">
        <f t="shared" si="7"/>
        <v>富岡市立西中学校</v>
      </c>
    </row>
    <row r="131" spans="1:10" ht="13.5">
      <c r="A131" s="262"/>
      <c r="B131" s="46">
        <f t="shared" si="9"/>
        <v>129</v>
      </c>
      <c r="C131">
        <f t="shared" si="9"/>
        <v>1004</v>
      </c>
      <c r="D131" t="s">
        <v>573</v>
      </c>
      <c r="E131" t="s">
        <v>389</v>
      </c>
      <c r="F131" t="s">
        <v>614</v>
      </c>
      <c r="G131" t="s">
        <v>614</v>
      </c>
      <c r="H131" t="s">
        <v>390</v>
      </c>
      <c r="I131" t="s">
        <v>391</v>
      </c>
      <c r="J131" t="str">
        <f t="shared" si="7"/>
        <v>富岡市立北中学校</v>
      </c>
    </row>
    <row r="132" spans="1:10" ht="13.5">
      <c r="A132" s="262"/>
      <c r="B132" s="46">
        <f t="shared" si="9"/>
        <v>130</v>
      </c>
      <c r="C132">
        <f t="shared" si="9"/>
        <v>1005</v>
      </c>
      <c r="D132" t="s">
        <v>573</v>
      </c>
      <c r="E132" t="s">
        <v>392</v>
      </c>
      <c r="F132" t="s">
        <v>615</v>
      </c>
      <c r="G132" t="s">
        <v>615</v>
      </c>
      <c r="H132" t="s">
        <v>393</v>
      </c>
      <c r="I132" t="s">
        <v>394</v>
      </c>
      <c r="J132" t="str">
        <f t="shared" si="7"/>
        <v>富岡市立南中学校</v>
      </c>
    </row>
    <row r="133" spans="1:10" ht="13.5">
      <c r="A133" s="262"/>
      <c r="B133" s="46">
        <f t="shared" si="9"/>
        <v>131</v>
      </c>
      <c r="C133">
        <f t="shared" si="9"/>
        <v>1006</v>
      </c>
      <c r="D133" t="s">
        <v>573</v>
      </c>
      <c r="E133" t="s">
        <v>831</v>
      </c>
      <c r="F133" t="s">
        <v>827</v>
      </c>
      <c r="G133" t="s">
        <v>828</v>
      </c>
      <c r="H133" t="s">
        <v>829</v>
      </c>
      <c r="I133" t="s">
        <v>830</v>
      </c>
      <c r="J133" t="str">
        <f t="shared" si="7"/>
        <v>甘楽町立甘楽中学校</v>
      </c>
    </row>
    <row r="134" spans="1:10" ht="13.5">
      <c r="A134" s="262"/>
      <c r="B134" s="46">
        <f>B133+1</f>
        <v>132</v>
      </c>
      <c r="C134">
        <f>C133+1</f>
        <v>1007</v>
      </c>
      <c r="D134" t="s">
        <v>573</v>
      </c>
      <c r="E134" t="s">
        <v>395</v>
      </c>
      <c r="F134" t="s">
        <v>637</v>
      </c>
      <c r="G134" t="s">
        <v>637</v>
      </c>
      <c r="H134" t="s">
        <v>396</v>
      </c>
      <c r="I134" t="s">
        <v>397</v>
      </c>
      <c r="J134" t="str">
        <f aca="true" t="shared" si="12" ref="J134:J165">E134</f>
        <v>下仁田町立下仁田中学校</v>
      </c>
    </row>
    <row r="135" spans="1:10" ht="13.5">
      <c r="A135" s="262"/>
      <c r="B135" s="46">
        <f>B134+1</f>
        <v>133</v>
      </c>
      <c r="C135">
        <f>C134+1</f>
        <v>1008</v>
      </c>
      <c r="D135" t="s">
        <v>573</v>
      </c>
      <c r="E135" t="s">
        <v>398</v>
      </c>
      <c r="F135" t="s">
        <v>639</v>
      </c>
      <c r="G135" t="s">
        <v>639</v>
      </c>
      <c r="H135" t="s">
        <v>399</v>
      </c>
      <c r="I135" t="s">
        <v>400</v>
      </c>
      <c r="J135" t="str">
        <f t="shared" si="12"/>
        <v>南牧村立南牧中学校</v>
      </c>
    </row>
    <row r="136" spans="1:10" ht="13.5">
      <c r="A136" s="262"/>
      <c r="B136" s="46">
        <f aca="true" t="shared" si="13" ref="B136:B141">B135+1</f>
        <v>134</v>
      </c>
      <c r="C136">
        <v>1101</v>
      </c>
      <c r="D136" t="s">
        <v>572</v>
      </c>
      <c r="E136" t="s">
        <v>401</v>
      </c>
      <c r="F136" t="s">
        <v>640</v>
      </c>
      <c r="G136" t="s">
        <v>802</v>
      </c>
      <c r="H136" t="s">
        <v>402</v>
      </c>
      <c r="I136" t="s">
        <v>403</v>
      </c>
      <c r="J136" t="str">
        <f t="shared" si="12"/>
        <v>安中市立第一中学校</v>
      </c>
    </row>
    <row r="137" spans="1:10" ht="13.5">
      <c r="A137" s="262"/>
      <c r="B137" s="46">
        <f t="shared" si="13"/>
        <v>135</v>
      </c>
      <c r="C137">
        <f>C136+1</f>
        <v>1102</v>
      </c>
      <c r="D137" t="s">
        <v>572</v>
      </c>
      <c r="E137" t="s">
        <v>404</v>
      </c>
      <c r="F137" t="s">
        <v>641</v>
      </c>
      <c r="G137" t="s">
        <v>803</v>
      </c>
      <c r="H137" t="s">
        <v>405</v>
      </c>
      <c r="I137" t="s">
        <v>406</v>
      </c>
      <c r="J137" t="str">
        <f t="shared" si="12"/>
        <v>安中市立第二中学校</v>
      </c>
    </row>
    <row r="138" spans="1:10" ht="13.5">
      <c r="A138" s="262"/>
      <c r="B138" s="46">
        <f t="shared" si="13"/>
        <v>136</v>
      </c>
      <c r="C138">
        <f>C137+1</f>
        <v>1103</v>
      </c>
      <c r="D138" t="s">
        <v>572</v>
      </c>
      <c r="E138" t="s">
        <v>764</v>
      </c>
      <c r="F138" t="s">
        <v>642</v>
      </c>
      <c r="G138" t="s">
        <v>642</v>
      </c>
      <c r="H138" t="s">
        <v>407</v>
      </c>
      <c r="I138" t="s">
        <v>408</v>
      </c>
      <c r="J138" t="str">
        <f t="shared" si="12"/>
        <v>新島学園中学校</v>
      </c>
    </row>
    <row r="139" spans="1:10" ht="13.5">
      <c r="A139" s="262"/>
      <c r="B139" s="46">
        <f t="shared" si="13"/>
        <v>137</v>
      </c>
      <c r="C139">
        <f>C138+1</f>
        <v>1104</v>
      </c>
      <c r="D139" t="s">
        <v>572</v>
      </c>
      <c r="E139" t="s">
        <v>409</v>
      </c>
      <c r="F139" t="s">
        <v>644</v>
      </c>
      <c r="G139" t="s">
        <v>644</v>
      </c>
      <c r="H139" t="s">
        <v>410</v>
      </c>
      <c r="I139" t="s">
        <v>411</v>
      </c>
      <c r="J139" t="str">
        <f t="shared" si="12"/>
        <v>安中市立松井田東中学校</v>
      </c>
    </row>
    <row r="140" spans="1:10" ht="13.5">
      <c r="A140" s="262"/>
      <c r="B140" s="46">
        <f t="shared" si="13"/>
        <v>138</v>
      </c>
      <c r="C140">
        <f>C139+1</f>
        <v>1105</v>
      </c>
      <c r="D140" t="s">
        <v>572</v>
      </c>
      <c r="E140" t="s">
        <v>412</v>
      </c>
      <c r="F140" t="s">
        <v>646</v>
      </c>
      <c r="G140" t="s">
        <v>646</v>
      </c>
      <c r="H140" t="s">
        <v>413</v>
      </c>
      <c r="I140" t="s">
        <v>414</v>
      </c>
      <c r="J140" t="str">
        <f t="shared" si="12"/>
        <v>安中市立松井田南中学校</v>
      </c>
    </row>
    <row r="141" spans="1:10" ht="13.5">
      <c r="A141" s="262"/>
      <c r="B141" s="46">
        <f t="shared" si="13"/>
        <v>139</v>
      </c>
      <c r="C141">
        <v>1201</v>
      </c>
      <c r="D141" t="s">
        <v>574</v>
      </c>
      <c r="E141" t="s">
        <v>415</v>
      </c>
      <c r="F141" t="s">
        <v>648</v>
      </c>
      <c r="G141" t="s">
        <v>648</v>
      </c>
      <c r="H141" t="s">
        <v>416</v>
      </c>
      <c r="I141" t="s">
        <v>417</v>
      </c>
      <c r="J141" t="str">
        <f t="shared" si="12"/>
        <v>中之条町立中之条中学校</v>
      </c>
    </row>
    <row r="142" spans="1:10" ht="13.5">
      <c r="A142" s="262"/>
      <c r="B142" s="46">
        <f aca="true" t="shared" si="14" ref="B142:B165">B141+1</f>
        <v>140</v>
      </c>
      <c r="C142">
        <f aca="true" t="shared" si="15" ref="C142:C148">C141+1</f>
        <v>1202</v>
      </c>
      <c r="D142" t="s">
        <v>574</v>
      </c>
      <c r="E142" t="s">
        <v>832</v>
      </c>
      <c r="F142" t="s">
        <v>833</v>
      </c>
      <c r="G142" t="s">
        <v>833</v>
      </c>
      <c r="H142" t="s">
        <v>834</v>
      </c>
      <c r="I142" t="s">
        <v>835</v>
      </c>
      <c r="J142" t="str">
        <f t="shared" si="12"/>
        <v>東吾妻町立東吾妻中学校</v>
      </c>
    </row>
    <row r="143" spans="1:10" ht="13.5">
      <c r="A143" s="262"/>
      <c r="B143" s="46">
        <f t="shared" si="14"/>
        <v>141</v>
      </c>
      <c r="C143">
        <f t="shared" si="15"/>
        <v>1203</v>
      </c>
      <c r="D143" t="s">
        <v>574</v>
      </c>
      <c r="E143" t="s">
        <v>418</v>
      </c>
      <c r="F143" t="s">
        <v>650</v>
      </c>
      <c r="G143" t="s">
        <v>650</v>
      </c>
      <c r="H143" t="s">
        <v>419</v>
      </c>
      <c r="I143" t="s">
        <v>420</v>
      </c>
      <c r="J143" t="str">
        <f t="shared" si="12"/>
        <v>長野原町立東中学校</v>
      </c>
    </row>
    <row r="144" spans="1:10" ht="13.5">
      <c r="A144" s="262"/>
      <c r="B144" s="46">
        <f t="shared" si="14"/>
        <v>142</v>
      </c>
      <c r="C144">
        <f t="shared" si="15"/>
        <v>1204</v>
      </c>
      <c r="D144" t="s">
        <v>574</v>
      </c>
      <c r="E144" t="s">
        <v>421</v>
      </c>
      <c r="F144" t="s">
        <v>652</v>
      </c>
      <c r="G144" t="s">
        <v>652</v>
      </c>
      <c r="H144" t="s">
        <v>422</v>
      </c>
      <c r="I144" t="s">
        <v>423</v>
      </c>
      <c r="J144" t="str">
        <f t="shared" si="12"/>
        <v>長野原町立西中学校</v>
      </c>
    </row>
    <row r="145" spans="1:10" ht="13.5">
      <c r="A145" s="262"/>
      <c r="B145" s="46">
        <f t="shared" si="14"/>
        <v>143</v>
      </c>
      <c r="C145">
        <f t="shared" si="15"/>
        <v>1205</v>
      </c>
      <c r="D145" t="s">
        <v>574</v>
      </c>
      <c r="E145" t="s">
        <v>653</v>
      </c>
      <c r="F145" t="s">
        <v>655</v>
      </c>
      <c r="G145" t="s">
        <v>655</v>
      </c>
      <c r="H145" t="s">
        <v>424</v>
      </c>
      <c r="I145" t="s">
        <v>425</v>
      </c>
      <c r="J145" t="str">
        <f t="shared" si="12"/>
        <v>嬬恋村立嬬恋中学校</v>
      </c>
    </row>
    <row r="146" spans="1:10" ht="13.5">
      <c r="A146" s="262"/>
      <c r="B146" s="46">
        <f t="shared" si="14"/>
        <v>144</v>
      </c>
      <c r="C146">
        <f t="shared" si="15"/>
        <v>1206</v>
      </c>
      <c r="D146" t="s">
        <v>574</v>
      </c>
      <c r="E146" t="s">
        <v>426</v>
      </c>
      <c r="F146" t="s">
        <v>657</v>
      </c>
      <c r="G146" t="s">
        <v>657</v>
      </c>
      <c r="H146" t="s">
        <v>427</v>
      </c>
      <c r="I146" t="s">
        <v>428</v>
      </c>
      <c r="J146" t="str">
        <f t="shared" si="12"/>
        <v>草津町立草津中学校</v>
      </c>
    </row>
    <row r="147" spans="1:10" ht="13.5">
      <c r="A147" s="262"/>
      <c r="B147" s="46">
        <f t="shared" si="14"/>
        <v>145</v>
      </c>
      <c r="C147">
        <f t="shared" si="15"/>
        <v>1207</v>
      </c>
      <c r="D147" t="s">
        <v>574</v>
      </c>
      <c r="E147" t="s">
        <v>754</v>
      </c>
      <c r="F147" t="s">
        <v>659</v>
      </c>
      <c r="G147" t="s">
        <v>659</v>
      </c>
      <c r="H147" t="s">
        <v>429</v>
      </c>
      <c r="I147" t="s">
        <v>430</v>
      </c>
      <c r="J147" t="str">
        <f t="shared" si="12"/>
        <v>中之条町立六合中学校</v>
      </c>
    </row>
    <row r="148" spans="1:10" ht="13.5">
      <c r="A148" s="262"/>
      <c r="B148" s="46">
        <f t="shared" si="14"/>
        <v>146</v>
      </c>
      <c r="C148">
        <f t="shared" si="15"/>
        <v>1208</v>
      </c>
      <c r="D148" t="s">
        <v>574</v>
      </c>
      <c r="E148" t="s">
        <v>431</v>
      </c>
      <c r="F148" t="s">
        <v>661</v>
      </c>
      <c r="G148" t="s">
        <v>661</v>
      </c>
      <c r="H148" t="s">
        <v>432</v>
      </c>
      <c r="I148" t="s">
        <v>433</v>
      </c>
      <c r="J148" t="str">
        <f t="shared" si="12"/>
        <v>高山村立高山中学校</v>
      </c>
    </row>
    <row r="149" spans="1:10" ht="13.5">
      <c r="A149" s="262"/>
      <c r="B149" s="46">
        <f t="shared" si="14"/>
        <v>147</v>
      </c>
      <c r="C149">
        <v>1301</v>
      </c>
      <c r="D149" t="s">
        <v>576</v>
      </c>
      <c r="E149" t="s">
        <v>434</v>
      </c>
      <c r="F149" t="s">
        <v>662</v>
      </c>
      <c r="G149" t="s">
        <v>662</v>
      </c>
      <c r="H149" t="s">
        <v>435</v>
      </c>
      <c r="I149" t="s">
        <v>436</v>
      </c>
      <c r="J149" t="str">
        <f t="shared" si="12"/>
        <v>片品村立片品中学校</v>
      </c>
    </row>
    <row r="150" spans="1:10" ht="13.5">
      <c r="A150" s="262"/>
      <c r="B150" s="46">
        <f t="shared" si="14"/>
        <v>148</v>
      </c>
      <c r="C150">
        <f>C149+1</f>
        <v>1302</v>
      </c>
      <c r="D150" t="s">
        <v>576</v>
      </c>
      <c r="E150" t="s">
        <v>437</v>
      </c>
      <c r="F150" t="s">
        <v>663</v>
      </c>
      <c r="G150" t="s">
        <v>663</v>
      </c>
      <c r="H150" t="s">
        <v>438</v>
      </c>
      <c r="I150" t="s">
        <v>439</v>
      </c>
      <c r="J150" t="str">
        <f t="shared" si="12"/>
        <v>川場村立川場中学校</v>
      </c>
    </row>
    <row r="151" spans="1:10" ht="13.5">
      <c r="A151" s="262"/>
      <c r="B151" s="46">
        <f t="shared" si="14"/>
        <v>149</v>
      </c>
      <c r="C151">
        <f>C150+1</f>
        <v>1303</v>
      </c>
      <c r="D151" t="s">
        <v>576</v>
      </c>
      <c r="E151" t="s">
        <v>440</v>
      </c>
      <c r="F151" t="s">
        <v>664</v>
      </c>
      <c r="G151" t="s">
        <v>664</v>
      </c>
      <c r="H151" t="s">
        <v>441</v>
      </c>
      <c r="I151" t="s">
        <v>442</v>
      </c>
      <c r="J151" t="str">
        <f t="shared" si="12"/>
        <v>みなかみ町立月夜野中学校</v>
      </c>
    </row>
    <row r="152" spans="1:10" ht="13.5">
      <c r="A152" s="262"/>
      <c r="B152" s="46">
        <f t="shared" si="14"/>
        <v>150</v>
      </c>
      <c r="C152">
        <f>C151+1</f>
        <v>1304</v>
      </c>
      <c r="D152" t="s">
        <v>576</v>
      </c>
      <c r="E152" t="s">
        <v>443</v>
      </c>
      <c r="F152" t="s">
        <v>665</v>
      </c>
      <c r="G152" t="s">
        <v>665</v>
      </c>
      <c r="H152" t="s">
        <v>444</v>
      </c>
      <c r="I152" t="s">
        <v>445</v>
      </c>
      <c r="J152" t="str">
        <f t="shared" si="12"/>
        <v>みなかみ町立水上中学校</v>
      </c>
    </row>
    <row r="153" spans="1:10" ht="13.5">
      <c r="A153" s="262"/>
      <c r="B153" s="46">
        <f t="shared" si="14"/>
        <v>151</v>
      </c>
      <c r="C153">
        <f>C152+1</f>
        <v>1305</v>
      </c>
      <c r="D153" t="s">
        <v>576</v>
      </c>
      <c r="E153" t="s">
        <v>446</v>
      </c>
      <c r="F153" t="s">
        <v>666</v>
      </c>
      <c r="G153" t="s">
        <v>666</v>
      </c>
      <c r="H153" t="s">
        <v>447</v>
      </c>
      <c r="I153" t="s">
        <v>448</v>
      </c>
      <c r="J153" t="str">
        <f t="shared" si="12"/>
        <v>みなかみ町立新治中学校</v>
      </c>
    </row>
    <row r="154" spans="1:10" ht="13.5">
      <c r="A154" s="262"/>
      <c r="B154" s="46">
        <f t="shared" si="14"/>
        <v>152</v>
      </c>
      <c r="C154">
        <f>C153+1</f>
        <v>1306</v>
      </c>
      <c r="D154" t="s">
        <v>576</v>
      </c>
      <c r="E154" t="s">
        <v>449</v>
      </c>
      <c r="F154" t="s">
        <v>667</v>
      </c>
      <c r="G154" t="s">
        <v>667</v>
      </c>
      <c r="H154" t="s">
        <v>450</v>
      </c>
      <c r="I154" t="s">
        <v>451</v>
      </c>
      <c r="J154" t="str">
        <f t="shared" si="12"/>
        <v>昭和村立昭和中学校</v>
      </c>
    </row>
    <row r="155" spans="1:10" ht="13.5">
      <c r="A155" s="262"/>
      <c r="B155" s="46">
        <f t="shared" si="14"/>
        <v>153</v>
      </c>
      <c r="C155">
        <v>1401</v>
      </c>
      <c r="D155" t="s">
        <v>578</v>
      </c>
      <c r="E155" t="s">
        <v>452</v>
      </c>
      <c r="F155" t="s">
        <v>669</v>
      </c>
      <c r="G155" t="s">
        <v>669</v>
      </c>
      <c r="H155" t="s">
        <v>453</v>
      </c>
      <c r="I155" t="s">
        <v>454</v>
      </c>
      <c r="J155" t="str">
        <f t="shared" si="12"/>
        <v>板倉町立板倉中学校</v>
      </c>
    </row>
    <row r="156" spans="1:10" ht="13.5">
      <c r="A156" s="262"/>
      <c r="B156" s="46">
        <f t="shared" si="14"/>
        <v>154</v>
      </c>
      <c r="C156">
        <f aca="true" t="shared" si="16" ref="C156:C162">C155+1</f>
        <v>1402</v>
      </c>
      <c r="D156" t="s">
        <v>578</v>
      </c>
      <c r="E156" t="s">
        <v>455</v>
      </c>
      <c r="F156" t="s">
        <v>671</v>
      </c>
      <c r="G156" t="s">
        <v>671</v>
      </c>
      <c r="H156" t="s">
        <v>456</v>
      </c>
      <c r="I156" t="s">
        <v>457</v>
      </c>
      <c r="J156" t="str">
        <f t="shared" si="12"/>
        <v>明和町立明和中学校</v>
      </c>
    </row>
    <row r="157" spans="1:10" ht="13.5">
      <c r="A157" s="262"/>
      <c r="B157" s="46">
        <f t="shared" si="14"/>
        <v>155</v>
      </c>
      <c r="C157">
        <f t="shared" si="16"/>
        <v>1403</v>
      </c>
      <c r="D157" t="s">
        <v>578</v>
      </c>
      <c r="E157" t="s">
        <v>458</v>
      </c>
      <c r="F157" t="s">
        <v>673</v>
      </c>
      <c r="G157" t="s">
        <v>673</v>
      </c>
      <c r="H157" t="s">
        <v>459</v>
      </c>
      <c r="I157" t="s">
        <v>460</v>
      </c>
      <c r="J157" t="str">
        <f t="shared" si="12"/>
        <v>千代田町立千代田中学校</v>
      </c>
    </row>
    <row r="158" spans="1:10" ht="13.5">
      <c r="A158" s="262"/>
      <c r="B158" s="46">
        <f t="shared" si="14"/>
        <v>156</v>
      </c>
      <c r="C158">
        <f t="shared" si="16"/>
        <v>1404</v>
      </c>
      <c r="D158" t="s">
        <v>578</v>
      </c>
      <c r="E158" t="s">
        <v>461</v>
      </c>
      <c r="F158" t="s">
        <v>675</v>
      </c>
      <c r="G158" t="s">
        <v>675</v>
      </c>
      <c r="H158" t="s">
        <v>462</v>
      </c>
      <c r="I158" t="s">
        <v>463</v>
      </c>
      <c r="J158" t="str">
        <f t="shared" si="12"/>
        <v>大泉町立南中学校</v>
      </c>
    </row>
    <row r="159" spans="1:10" ht="13.5">
      <c r="A159" s="262"/>
      <c r="B159" s="46">
        <f t="shared" si="14"/>
        <v>157</v>
      </c>
      <c r="C159">
        <f t="shared" si="16"/>
        <v>1405</v>
      </c>
      <c r="D159" t="s">
        <v>578</v>
      </c>
      <c r="E159" t="s">
        <v>464</v>
      </c>
      <c r="F159" t="s">
        <v>677</v>
      </c>
      <c r="G159" t="s">
        <v>677</v>
      </c>
      <c r="H159" t="s">
        <v>465</v>
      </c>
      <c r="I159" t="s">
        <v>466</v>
      </c>
      <c r="J159" t="str">
        <f t="shared" si="12"/>
        <v>大泉町立北中学校</v>
      </c>
    </row>
    <row r="160" spans="1:10" ht="13.5">
      <c r="A160" s="262"/>
      <c r="B160" s="46">
        <f t="shared" si="14"/>
        <v>158</v>
      </c>
      <c r="C160">
        <f t="shared" si="16"/>
        <v>1406</v>
      </c>
      <c r="D160" t="s">
        <v>578</v>
      </c>
      <c r="E160" t="s">
        <v>467</v>
      </c>
      <c r="F160" t="s">
        <v>679</v>
      </c>
      <c r="G160" t="s">
        <v>679</v>
      </c>
      <c r="H160" t="s">
        <v>468</v>
      </c>
      <c r="I160" t="s">
        <v>469</v>
      </c>
      <c r="J160" t="str">
        <f t="shared" si="12"/>
        <v>大泉町立西中学校</v>
      </c>
    </row>
    <row r="161" spans="1:10" ht="13.5">
      <c r="A161" s="262"/>
      <c r="B161" s="46">
        <f t="shared" si="14"/>
        <v>159</v>
      </c>
      <c r="C161">
        <f t="shared" si="16"/>
        <v>1407</v>
      </c>
      <c r="D161" t="s">
        <v>578</v>
      </c>
      <c r="E161" t="s">
        <v>470</v>
      </c>
      <c r="F161" t="s">
        <v>680</v>
      </c>
      <c r="G161" t="s">
        <v>680</v>
      </c>
      <c r="H161" t="s">
        <v>471</v>
      </c>
      <c r="I161" t="s">
        <v>472</v>
      </c>
      <c r="J161" t="str">
        <f t="shared" si="12"/>
        <v>邑楽町立邑楽中学校</v>
      </c>
    </row>
    <row r="162" spans="2:10" ht="13.5">
      <c r="B162" s="46">
        <f t="shared" si="14"/>
        <v>160</v>
      </c>
      <c r="C162">
        <f t="shared" si="16"/>
        <v>1408</v>
      </c>
      <c r="D162" t="s">
        <v>578</v>
      </c>
      <c r="E162" t="s">
        <v>473</v>
      </c>
      <c r="F162" t="s">
        <v>682</v>
      </c>
      <c r="G162" t="s">
        <v>682</v>
      </c>
      <c r="H162" t="s">
        <v>474</v>
      </c>
      <c r="I162" t="s">
        <v>475</v>
      </c>
      <c r="J162" t="str">
        <f t="shared" si="12"/>
        <v>邑楽町立邑楽南中学校</v>
      </c>
    </row>
    <row r="163" spans="2:10" ht="13.5">
      <c r="B163" s="46">
        <f t="shared" si="14"/>
        <v>161</v>
      </c>
      <c r="C163">
        <v>1501</v>
      </c>
      <c r="D163" t="s">
        <v>878</v>
      </c>
      <c r="E163" t="s">
        <v>879</v>
      </c>
      <c r="F163" t="s">
        <v>888</v>
      </c>
      <c r="G163" t="s">
        <v>888</v>
      </c>
      <c r="J163" t="str">
        <f t="shared" si="12"/>
        <v>スマイリーSTC</v>
      </c>
    </row>
    <row r="164" spans="2:10" ht="13.5">
      <c r="B164" s="46">
        <f t="shared" si="14"/>
        <v>162</v>
      </c>
      <c r="C164">
        <v>1501</v>
      </c>
      <c r="D164" t="s">
        <v>878</v>
      </c>
      <c r="E164" t="s">
        <v>880</v>
      </c>
      <c r="F164" t="s">
        <v>880</v>
      </c>
      <c r="G164" t="s">
        <v>880</v>
      </c>
      <c r="J164" t="str">
        <f t="shared" si="12"/>
        <v>渋川スポ小</v>
      </c>
    </row>
    <row r="165" spans="2:10" ht="13.5">
      <c r="B165" s="46">
        <f t="shared" si="14"/>
        <v>163</v>
      </c>
      <c r="C165">
        <v>1501</v>
      </c>
      <c r="D165" t="s">
        <v>878</v>
      </c>
      <c r="E165" t="s">
        <v>881</v>
      </c>
      <c r="F165" t="s">
        <v>887</v>
      </c>
      <c r="G165" t="s">
        <v>887</v>
      </c>
      <c r="J165" t="str">
        <f t="shared" si="12"/>
        <v>KENDAI</v>
      </c>
    </row>
  </sheetData>
  <sheetProtection/>
  <mergeCells count="1">
    <mergeCell ref="A1:A161"/>
  </mergeCells>
  <printOptions/>
  <pageMargins left="0.7086614173228347" right="0.7086614173228347" top="0.7480314960629921" bottom="0.7480314960629921" header="0.31496062992125984" footer="0.31496062992125984"/>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C12" sqref="C12"/>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12"/>
  <sheetViews>
    <sheetView zoomScalePageLayoutView="0" workbookViewId="0" topLeftCell="A4">
      <selection activeCell="C4" sqref="C4:Q12"/>
    </sheetView>
  </sheetViews>
  <sheetFormatPr defaultColWidth="9.00390625" defaultRowHeight="13.5"/>
  <sheetData>
    <row r="1" spans="1:2" ht="13.5">
      <c r="A1" s="111" t="s">
        <v>0</v>
      </c>
      <c r="B1" s="111"/>
    </row>
    <row r="2" spans="1:2" ht="13.5">
      <c r="A2" s="111"/>
      <c r="B2" s="111"/>
    </row>
    <row r="4" spans="3:17" ht="88.5" customHeight="1">
      <c r="C4" s="112" t="s">
        <v>807</v>
      </c>
      <c r="D4" s="112"/>
      <c r="E4" s="112"/>
      <c r="F4" s="112"/>
      <c r="G4" s="112"/>
      <c r="H4" s="112"/>
      <c r="I4" s="112"/>
      <c r="J4" s="112"/>
      <c r="K4" s="112"/>
      <c r="L4" s="112"/>
      <c r="M4" s="112"/>
      <c r="N4" s="112"/>
      <c r="O4" s="112"/>
      <c r="P4" s="112"/>
      <c r="Q4" s="112"/>
    </row>
    <row r="5" spans="3:17" ht="197.25" customHeight="1">
      <c r="C5" s="113">
        <f>'初期２'!G8</f>
        <v>0</v>
      </c>
      <c r="D5" s="113"/>
      <c r="E5" s="113"/>
      <c r="F5" s="113"/>
      <c r="G5" s="113"/>
      <c r="H5" s="113"/>
      <c r="I5" s="113"/>
      <c r="J5" s="113"/>
      <c r="K5" s="113"/>
      <c r="L5" s="113"/>
      <c r="M5" s="113"/>
      <c r="N5" s="113"/>
      <c r="O5" s="113"/>
      <c r="P5" s="113"/>
      <c r="Q5" s="113"/>
    </row>
    <row r="6" spans="3:17" ht="174" customHeight="1">
      <c r="C6" s="114" t="str">
        <f>'初期１'!G11&amp;"中学校"</f>
        <v>中学校</v>
      </c>
      <c r="D6" s="114"/>
      <c r="E6" s="114"/>
      <c r="F6" s="114"/>
      <c r="G6" s="114"/>
      <c r="H6" s="114"/>
      <c r="I6" s="114"/>
      <c r="J6" s="114"/>
      <c r="K6" s="114"/>
      <c r="L6" s="114"/>
      <c r="M6" s="114"/>
      <c r="N6" s="114"/>
      <c r="O6" s="114"/>
      <c r="P6" s="114"/>
      <c r="Q6" s="114"/>
    </row>
    <row r="7" spans="3:17" ht="26.25">
      <c r="C7" s="109" t="s">
        <v>21</v>
      </c>
      <c r="D7" s="109"/>
      <c r="E7" s="109"/>
      <c r="F7" s="109"/>
      <c r="G7" s="109"/>
      <c r="H7" s="109"/>
      <c r="I7" s="109"/>
      <c r="J7" s="109"/>
      <c r="K7" s="109"/>
      <c r="L7" s="109"/>
      <c r="M7" s="109"/>
      <c r="N7" s="109"/>
      <c r="O7" s="109"/>
      <c r="P7" s="109"/>
      <c r="Q7" s="109"/>
    </row>
    <row r="8" spans="3:17" ht="25.5" customHeight="1">
      <c r="C8" s="110" t="s">
        <v>22</v>
      </c>
      <c r="D8" s="110"/>
      <c r="E8" s="110"/>
      <c r="F8" s="110"/>
      <c r="G8" s="110"/>
      <c r="H8" s="110"/>
      <c r="I8" s="110"/>
      <c r="J8" s="110"/>
      <c r="K8" s="110"/>
      <c r="L8" s="110"/>
      <c r="M8" s="110"/>
      <c r="N8" s="110"/>
      <c r="O8" s="110"/>
      <c r="P8" s="110"/>
      <c r="Q8" s="110"/>
    </row>
    <row r="9" spans="3:17" ht="25.5" customHeight="1">
      <c r="C9" s="110"/>
      <c r="D9" s="110"/>
      <c r="E9" s="110"/>
      <c r="F9" s="110"/>
      <c r="G9" s="110"/>
      <c r="H9" s="110"/>
      <c r="I9" s="110"/>
      <c r="J9" s="110"/>
      <c r="K9" s="110"/>
      <c r="L9" s="110"/>
      <c r="M9" s="110"/>
      <c r="N9" s="110"/>
      <c r="O9" s="110"/>
      <c r="P9" s="110"/>
      <c r="Q9" s="110"/>
    </row>
    <row r="10" spans="3:5" ht="15">
      <c r="C10" s="21"/>
      <c r="D10" s="21"/>
      <c r="E10" s="21"/>
    </row>
    <row r="11" spans="6:17" ht="27.75">
      <c r="F11" s="108" t="s">
        <v>867</v>
      </c>
      <c r="G11" s="108"/>
      <c r="H11" s="108"/>
      <c r="I11" s="108"/>
      <c r="J11" s="108"/>
      <c r="K11" s="108"/>
      <c r="L11" s="108"/>
      <c r="M11" s="108"/>
      <c r="N11" s="108"/>
      <c r="O11" s="108"/>
      <c r="P11" s="108"/>
      <c r="Q11" s="108"/>
    </row>
    <row r="12" spans="6:17" ht="27.75">
      <c r="F12" s="108"/>
      <c r="G12" s="108"/>
      <c r="H12" s="108"/>
      <c r="I12" s="108"/>
      <c r="J12" s="108"/>
      <c r="K12" s="108"/>
      <c r="L12" s="108"/>
      <c r="M12" s="108"/>
      <c r="N12" s="108"/>
      <c r="O12" s="108"/>
      <c r="P12" s="108"/>
      <c r="Q12" s="108"/>
    </row>
  </sheetData>
  <sheetProtection/>
  <mergeCells count="8">
    <mergeCell ref="F11:Q11"/>
    <mergeCell ref="F12:Q12"/>
    <mergeCell ref="C7:Q7"/>
    <mergeCell ref="C8:Q9"/>
    <mergeCell ref="A1:B2"/>
    <mergeCell ref="C4:Q4"/>
    <mergeCell ref="C5:Q5"/>
    <mergeCell ref="C6:Q6"/>
  </mergeCells>
  <printOptions horizontalCentered="1" verticalCentered="1"/>
  <pageMargins left="0.5118110236220472" right="0.5511811023622047" top="0.2362204724409449" bottom="0.11811023622047245" header="0.35433070866141736"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2:P36"/>
  <sheetViews>
    <sheetView tabSelected="1" zoomScale="90" zoomScaleNormal="90" zoomScalePageLayoutView="0" workbookViewId="0" topLeftCell="A1">
      <selection activeCell="P28" sqref="P28"/>
    </sheetView>
  </sheetViews>
  <sheetFormatPr defaultColWidth="9.00390625" defaultRowHeight="13.5"/>
  <cols>
    <col min="1" max="1" width="6.375" style="11" customWidth="1"/>
    <col min="2" max="15" width="7.50390625" style="11" customWidth="1"/>
    <col min="16" max="16384" width="9.00390625" style="11" customWidth="1"/>
  </cols>
  <sheetData>
    <row r="1" ht="7.5" customHeight="1"/>
    <row r="2" spans="1:15" ht="13.5" customHeight="1">
      <c r="A2" s="115" t="s">
        <v>0</v>
      </c>
      <c r="B2" s="118" t="s">
        <v>824</v>
      </c>
      <c r="C2" s="118"/>
      <c r="D2" s="118"/>
      <c r="E2" s="118"/>
      <c r="F2" s="118"/>
      <c r="G2" s="118"/>
      <c r="H2" s="118"/>
      <c r="I2" s="118"/>
      <c r="J2" s="118"/>
      <c r="K2" s="118"/>
      <c r="L2" s="118"/>
      <c r="M2" s="118"/>
      <c r="N2" s="118"/>
      <c r="O2" s="118"/>
    </row>
    <row r="3" spans="1:15" ht="13.5" customHeight="1">
      <c r="A3" s="115"/>
      <c r="B3" s="118"/>
      <c r="C3" s="118"/>
      <c r="D3" s="118"/>
      <c r="E3" s="118"/>
      <c r="F3" s="118"/>
      <c r="G3" s="118"/>
      <c r="H3" s="118"/>
      <c r="I3" s="118"/>
      <c r="J3" s="118"/>
      <c r="K3" s="118"/>
      <c r="L3" s="118"/>
      <c r="M3" s="118"/>
      <c r="N3" s="118"/>
      <c r="O3" s="118"/>
    </row>
    <row r="4" ht="6.75" customHeight="1">
      <c r="A4" s="115"/>
    </row>
    <row r="5" spans="1:15" ht="13.5">
      <c r="A5" s="115"/>
      <c r="B5" s="119" t="s">
        <v>10</v>
      </c>
      <c r="C5" s="119"/>
      <c r="D5" s="119"/>
      <c r="E5" s="119"/>
      <c r="F5" s="119"/>
      <c r="G5" s="119"/>
      <c r="H5" s="119"/>
      <c r="I5" s="119"/>
      <c r="J5" s="119"/>
      <c r="K5" s="119"/>
      <c r="L5" s="119"/>
      <c r="M5" s="119"/>
      <c r="N5" s="119"/>
      <c r="O5" s="119"/>
    </row>
    <row r="6" spans="1:15" ht="13.5">
      <c r="A6" s="115"/>
      <c r="B6" s="119"/>
      <c r="C6" s="119"/>
      <c r="D6" s="119"/>
      <c r="E6" s="119"/>
      <c r="F6" s="119"/>
      <c r="G6" s="119"/>
      <c r="H6" s="119"/>
      <c r="I6" s="119"/>
      <c r="J6" s="119"/>
      <c r="K6" s="119"/>
      <c r="L6" s="119"/>
      <c r="M6" s="119"/>
      <c r="N6" s="119"/>
      <c r="O6" s="119"/>
    </row>
    <row r="7" ht="6.75" customHeight="1">
      <c r="A7" s="115"/>
    </row>
    <row r="8" spans="1:15" ht="13.5">
      <c r="A8" s="115"/>
      <c r="B8" s="129" t="s">
        <v>11</v>
      </c>
      <c r="C8" s="129"/>
      <c r="D8" s="129"/>
      <c r="E8" s="129"/>
      <c r="F8" s="116" t="s">
        <v>6</v>
      </c>
      <c r="G8" s="117">
        <f>'初期１'!G8</f>
        <v>0</v>
      </c>
      <c r="H8" s="117"/>
      <c r="I8" s="117"/>
      <c r="J8" s="117"/>
      <c r="K8" s="116"/>
      <c r="L8" s="134" t="s">
        <v>854</v>
      </c>
      <c r="M8" s="134"/>
      <c r="N8" s="134"/>
      <c r="O8" s="134"/>
    </row>
    <row r="9" spans="1:15" ht="13.5">
      <c r="A9" s="115"/>
      <c r="B9" s="129"/>
      <c r="C9" s="129"/>
      <c r="D9" s="129"/>
      <c r="E9" s="129"/>
      <c r="F9" s="116"/>
      <c r="G9" s="117"/>
      <c r="H9" s="117"/>
      <c r="I9" s="117"/>
      <c r="J9" s="117"/>
      <c r="K9" s="116"/>
      <c r="L9" s="134"/>
      <c r="M9" s="134"/>
      <c r="N9" s="134"/>
      <c r="O9" s="134"/>
    </row>
    <row r="10" spans="1:15" ht="5.25" customHeight="1">
      <c r="A10" s="115"/>
      <c r="G10" s="23"/>
      <c r="H10" s="23"/>
      <c r="I10" s="23"/>
      <c r="J10" s="23"/>
      <c r="L10" s="22"/>
      <c r="M10" s="22"/>
      <c r="N10" s="22"/>
      <c r="O10" s="22"/>
    </row>
    <row r="11" spans="1:15" ht="13.5">
      <c r="A11" s="115"/>
      <c r="B11" s="129" t="s">
        <v>12</v>
      </c>
      <c r="C11" s="129"/>
      <c r="D11" s="129"/>
      <c r="E11" s="129"/>
      <c r="F11" s="116" t="s">
        <v>6</v>
      </c>
      <c r="G11" s="117"/>
      <c r="H11" s="117"/>
      <c r="I11" s="117"/>
      <c r="J11" s="117"/>
      <c r="K11" s="116"/>
      <c r="L11" s="128" t="s">
        <v>855</v>
      </c>
      <c r="M11" s="128"/>
      <c r="N11" s="128"/>
      <c r="O11" s="128"/>
    </row>
    <row r="12" spans="1:15" ht="13.5">
      <c r="A12" s="115"/>
      <c r="B12" s="129"/>
      <c r="C12" s="129"/>
      <c r="D12" s="129"/>
      <c r="E12" s="129"/>
      <c r="F12" s="116"/>
      <c r="G12" s="117"/>
      <c r="H12" s="117"/>
      <c r="I12" s="117"/>
      <c r="J12" s="117"/>
      <c r="K12" s="116"/>
      <c r="L12" s="128"/>
      <c r="M12" s="128"/>
      <c r="N12" s="128"/>
      <c r="O12" s="128"/>
    </row>
    <row r="13" spans="1:15" ht="6.75" customHeight="1">
      <c r="A13" s="115"/>
      <c r="G13" s="23"/>
      <c r="H13" s="23"/>
      <c r="I13" s="23"/>
      <c r="J13" s="23"/>
      <c r="L13" s="22"/>
      <c r="M13" s="22"/>
      <c r="N13" s="22"/>
      <c r="O13" s="22"/>
    </row>
    <row r="14" spans="1:15" ht="13.5">
      <c r="A14" s="115"/>
      <c r="B14" s="129" t="s">
        <v>13</v>
      </c>
      <c r="C14" s="129"/>
      <c r="D14" s="129"/>
      <c r="E14" s="129"/>
      <c r="F14" s="116" t="s">
        <v>6</v>
      </c>
      <c r="G14" s="117"/>
      <c r="H14" s="117"/>
      <c r="I14" s="117"/>
      <c r="J14" s="117"/>
      <c r="K14" s="116"/>
      <c r="L14" s="121" t="s">
        <v>856</v>
      </c>
      <c r="M14" s="122"/>
      <c r="N14" s="122"/>
      <c r="O14" s="123"/>
    </row>
    <row r="15" spans="1:15" ht="13.5">
      <c r="A15" s="115"/>
      <c r="B15" s="129"/>
      <c r="C15" s="129"/>
      <c r="D15" s="129"/>
      <c r="E15" s="129"/>
      <c r="F15" s="116"/>
      <c r="G15" s="117"/>
      <c r="H15" s="117"/>
      <c r="I15" s="117"/>
      <c r="J15" s="117"/>
      <c r="K15" s="116"/>
      <c r="L15" s="124"/>
      <c r="M15" s="125"/>
      <c r="N15" s="125"/>
      <c r="O15" s="126"/>
    </row>
    <row r="16" spans="1:15" ht="5.25" customHeight="1">
      <c r="A16" s="115"/>
      <c r="L16" s="22"/>
      <c r="M16" s="22"/>
      <c r="N16" s="22"/>
      <c r="O16" s="22"/>
    </row>
    <row r="17" spans="1:15" ht="13.5">
      <c r="A17" s="115"/>
      <c r="B17" s="129" t="s">
        <v>14</v>
      </c>
      <c r="C17" s="129"/>
      <c r="D17" s="129"/>
      <c r="E17" s="129"/>
      <c r="F17" s="116" t="s">
        <v>6</v>
      </c>
      <c r="G17" s="133"/>
      <c r="H17" s="133"/>
      <c r="I17" s="133"/>
      <c r="J17" s="133"/>
      <c r="K17" s="116"/>
      <c r="L17" s="132" t="s">
        <v>857</v>
      </c>
      <c r="M17" s="132"/>
      <c r="N17" s="132"/>
      <c r="O17" s="132"/>
    </row>
    <row r="18" spans="1:15" ht="13.5">
      <c r="A18" s="115"/>
      <c r="B18" s="129"/>
      <c r="C18" s="129"/>
      <c r="D18" s="129"/>
      <c r="E18" s="129"/>
      <c r="F18" s="116"/>
      <c r="G18" s="133"/>
      <c r="H18" s="133"/>
      <c r="I18" s="133"/>
      <c r="J18" s="133"/>
      <c r="K18" s="116"/>
      <c r="L18" s="132"/>
      <c r="M18" s="132"/>
      <c r="N18" s="132"/>
      <c r="O18" s="132"/>
    </row>
    <row r="19" ht="5.25" customHeight="1">
      <c r="A19" s="115"/>
    </row>
    <row r="20" spans="1:15" ht="13.5" customHeight="1">
      <c r="A20" s="115"/>
      <c r="B20" s="127" t="s">
        <v>889</v>
      </c>
      <c r="C20" s="127"/>
      <c r="D20" s="127"/>
      <c r="E20" s="127"/>
      <c r="F20" s="127"/>
      <c r="G20" s="127"/>
      <c r="H20" s="127"/>
      <c r="I20" s="127"/>
      <c r="J20" s="127"/>
      <c r="K20" s="127"/>
      <c r="L20" s="127"/>
      <c r="M20" s="127"/>
      <c r="N20" s="127"/>
      <c r="O20" s="127"/>
    </row>
    <row r="21" spans="1:15" ht="13.5">
      <c r="A21" s="115"/>
      <c r="B21" s="127"/>
      <c r="C21" s="127"/>
      <c r="D21" s="127"/>
      <c r="E21" s="127"/>
      <c r="F21" s="127"/>
      <c r="G21" s="127"/>
      <c r="H21" s="127"/>
      <c r="I21" s="127"/>
      <c r="J21" s="127"/>
      <c r="K21" s="127"/>
      <c r="L21" s="127"/>
      <c r="M21" s="127"/>
      <c r="N21" s="127"/>
      <c r="O21" s="127"/>
    </row>
    <row r="22" spans="1:15" ht="36" customHeight="1">
      <c r="A22" s="115"/>
      <c r="B22" s="127"/>
      <c r="C22" s="127"/>
      <c r="D22" s="127"/>
      <c r="E22" s="127"/>
      <c r="F22" s="127"/>
      <c r="G22" s="127"/>
      <c r="H22" s="127"/>
      <c r="I22" s="127"/>
      <c r="J22" s="127"/>
      <c r="K22" s="127"/>
      <c r="L22" s="127"/>
      <c r="M22" s="127"/>
      <c r="N22" s="127"/>
      <c r="O22" s="127"/>
    </row>
    <row r="23" ht="3.75" customHeight="1"/>
    <row r="24" spans="4:16" ht="20.25">
      <c r="D24" s="130" t="s">
        <v>726</v>
      </c>
      <c r="E24" s="131"/>
      <c r="F24" s="131"/>
      <c r="G24" s="131"/>
      <c r="H24" s="62"/>
      <c r="I24" s="130" t="s">
        <v>727</v>
      </c>
      <c r="J24" s="131"/>
      <c r="K24" s="131"/>
      <c r="L24" s="131"/>
      <c r="M24" s="62"/>
      <c r="N24" s="62"/>
      <c r="O24" s="62"/>
      <c r="P24" s="5"/>
    </row>
    <row r="25" spans="4:16" ht="20.25">
      <c r="D25" s="131"/>
      <c r="E25" s="131"/>
      <c r="F25" s="131"/>
      <c r="G25" s="131"/>
      <c r="H25" s="62"/>
      <c r="I25" s="131"/>
      <c r="J25" s="131"/>
      <c r="K25" s="131"/>
      <c r="L25" s="131"/>
      <c r="M25" s="62"/>
      <c r="N25" s="62"/>
      <c r="O25" s="62"/>
      <c r="P25" s="5"/>
    </row>
    <row r="26" spans="4:16" ht="20.25">
      <c r="D26" s="131"/>
      <c r="E26" s="131"/>
      <c r="F26" s="131"/>
      <c r="G26" s="131"/>
      <c r="H26" s="62"/>
      <c r="I26" s="131"/>
      <c r="J26" s="131"/>
      <c r="K26" s="131"/>
      <c r="L26" s="131"/>
      <c r="M26" s="62"/>
      <c r="N26" s="62"/>
      <c r="O26" s="62"/>
      <c r="P26" s="5"/>
    </row>
    <row r="27" spans="2:16" ht="6" customHeight="1">
      <c r="B27" s="13"/>
      <c r="C27" s="13"/>
      <c r="D27" s="13"/>
      <c r="E27" s="13"/>
      <c r="G27" s="60"/>
      <c r="H27" s="60"/>
      <c r="I27" s="60"/>
      <c r="J27" s="60"/>
      <c r="K27" s="60"/>
      <c r="L27" s="60"/>
      <c r="M27" s="60"/>
      <c r="N27" s="60"/>
      <c r="O27" s="60"/>
      <c r="P27" s="5"/>
    </row>
    <row r="28" spans="7:16" ht="20.25">
      <c r="G28" s="61"/>
      <c r="H28" s="62"/>
      <c r="I28" s="62"/>
      <c r="J28" s="62"/>
      <c r="K28" s="60"/>
      <c r="L28" s="61"/>
      <c r="M28" s="62"/>
      <c r="N28" s="62"/>
      <c r="O28" s="62"/>
      <c r="P28" s="5"/>
    </row>
    <row r="29" spans="7:16" ht="20.25">
      <c r="G29" s="62"/>
      <c r="H29" s="62"/>
      <c r="I29" s="62"/>
      <c r="J29" s="62"/>
      <c r="K29" s="60"/>
      <c r="L29" s="62"/>
      <c r="M29" s="62"/>
      <c r="N29" s="62"/>
      <c r="O29" s="62"/>
      <c r="P29" s="5"/>
    </row>
    <row r="30" spans="7:16" ht="20.25">
      <c r="G30" s="62"/>
      <c r="H30" s="62"/>
      <c r="I30" s="62"/>
      <c r="J30" s="62"/>
      <c r="K30" s="60"/>
      <c r="L30" s="62"/>
      <c r="M30" s="62"/>
      <c r="N30" s="62"/>
      <c r="O30" s="62"/>
      <c r="P30" s="5"/>
    </row>
    <row r="32" spans="6:16" ht="13.5">
      <c r="F32" s="26"/>
      <c r="G32" s="26"/>
      <c r="I32" s="120"/>
      <c r="J32" s="120"/>
      <c r="K32" s="120"/>
      <c r="L32" s="120"/>
      <c r="M32" s="120"/>
      <c r="N32" s="120"/>
      <c r="O32" s="120"/>
      <c r="P32" s="120"/>
    </row>
    <row r="33" spans="2:16" ht="13.5">
      <c r="B33" s="26"/>
      <c r="C33" s="26"/>
      <c r="D33" s="26"/>
      <c r="E33" s="26"/>
      <c r="F33" s="26"/>
      <c r="G33" s="26"/>
      <c r="I33" s="120"/>
      <c r="J33" s="120"/>
      <c r="K33" s="120"/>
      <c r="L33" s="120"/>
      <c r="M33" s="120"/>
      <c r="N33" s="120"/>
      <c r="O33" s="120"/>
      <c r="P33" s="120"/>
    </row>
    <row r="34" spans="9:16" ht="13.5">
      <c r="I34" s="120"/>
      <c r="J34" s="120"/>
      <c r="K34" s="120"/>
      <c r="L34" s="120"/>
      <c r="M34" s="120"/>
      <c r="N34" s="120"/>
      <c r="O34" s="120"/>
      <c r="P34" s="120"/>
    </row>
    <row r="35" spans="2:16" ht="13.5" customHeight="1">
      <c r="B35" s="27"/>
      <c r="C35" s="27"/>
      <c r="D35" s="27"/>
      <c r="E35" s="27"/>
      <c r="F35" s="27"/>
      <c r="G35" s="27"/>
      <c r="H35" s="27"/>
      <c r="I35" s="5"/>
      <c r="J35" s="27"/>
      <c r="K35" s="27"/>
      <c r="L35" s="27"/>
      <c r="M35" s="27"/>
      <c r="N35" s="27"/>
      <c r="O35" s="27"/>
      <c r="P35" s="27"/>
    </row>
    <row r="36" spans="2:16" ht="13.5" customHeight="1">
      <c r="B36" s="27"/>
      <c r="C36" s="27"/>
      <c r="D36" s="27"/>
      <c r="E36" s="27"/>
      <c r="F36" s="27"/>
      <c r="G36" s="27"/>
      <c r="H36" s="27"/>
      <c r="I36" s="5"/>
      <c r="J36" s="27"/>
      <c r="K36" s="27"/>
      <c r="L36" s="27"/>
      <c r="M36" s="27"/>
      <c r="N36" s="27"/>
      <c r="O36" s="27"/>
      <c r="P36" s="27"/>
    </row>
  </sheetData>
  <sheetProtection/>
  <mergeCells count="27">
    <mergeCell ref="G8:J9"/>
    <mergeCell ref="L8:O9"/>
    <mergeCell ref="G11:J12"/>
    <mergeCell ref="K11:K12"/>
    <mergeCell ref="F11:F12"/>
    <mergeCell ref="B8:E9"/>
    <mergeCell ref="F8:F9"/>
    <mergeCell ref="K8:K9"/>
    <mergeCell ref="K14:K15"/>
    <mergeCell ref="B11:E12"/>
    <mergeCell ref="I24:L26"/>
    <mergeCell ref="D24:G26"/>
    <mergeCell ref="K17:K18"/>
    <mergeCell ref="L17:O18"/>
    <mergeCell ref="B17:E18"/>
    <mergeCell ref="F17:F18"/>
    <mergeCell ref="G17:J18"/>
    <mergeCell ref="A2:A22"/>
    <mergeCell ref="F14:F15"/>
    <mergeCell ref="G14:J15"/>
    <mergeCell ref="B2:O3"/>
    <mergeCell ref="B5:O6"/>
    <mergeCell ref="I32:P34"/>
    <mergeCell ref="L14:O15"/>
    <mergeCell ref="B20:O22"/>
    <mergeCell ref="L11:O12"/>
    <mergeCell ref="B14:E15"/>
  </mergeCells>
  <hyperlinks>
    <hyperlink ref="D24:G26" location="男子集約表!Print_Area" display="郡市集約表（男子）"/>
    <hyperlink ref="I24:L26" location="女子集約表!A1" display="郡市集約表（女子）"/>
  </hyperlink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30"/>
  </sheetPr>
  <dimension ref="A2:Y40"/>
  <sheetViews>
    <sheetView zoomScalePageLayoutView="0" workbookViewId="0" topLeftCell="A1">
      <selection activeCell="H32" sqref="H32:J34"/>
    </sheetView>
  </sheetViews>
  <sheetFormatPr defaultColWidth="9.00390625" defaultRowHeight="13.5"/>
  <cols>
    <col min="1" max="1" width="7.25390625" style="11" customWidth="1"/>
    <col min="2" max="5" width="8.25390625" style="11" customWidth="1"/>
    <col min="6" max="6" width="5.50390625" style="11" customWidth="1"/>
    <col min="7" max="10" width="8.25390625" style="11" customWidth="1"/>
    <col min="11" max="11" width="22.75390625" style="11" customWidth="1"/>
    <col min="12" max="15" width="6.75390625" style="11" customWidth="1"/>
    <col min="16" max="16" width="4.25390625" style="11" customWidth="1"/>
    <col min="17" max="17" width="20.75390625" style="11" hidden="1" customWidth="1"/>
    <col min="18" max="18" width="24.625" style="11" hidden="1" customWidth="1"/>
    <col min="19" max="19" width="22.50390625" style="11" hidden="1" customWidth="1"/>
    <col min="20" max="24" width="5.875" style="11" customWidth="1"/>
    <col min="25" max="38" width="7.25390625" style="11" customWidth="1"/>
    <col min="39" max="16384" width="9.00390625" style="11" customWidth="1"/>
  </cols>
  <sheetData>
    <row r="2" spans="1:15" ht="18" customHeight="1">
      <c r="A2" s="115" t="s">
        <v>0</v>
      </c>
      <c r="B2" s="145" t="s">
        <v>5</v>
      </c>
      <c r="C2" s="145"/>
      <c r="D2" s="145"/>
      <c r="E2" s="145"/>
      <c r="F2" s="145"/>
      <c r="G2" s="145"/>
      <c r="H2" s="145"/>
      <c r="I2" s="145"/>
      <c r="J2" s="145"/>
      <c r="K2" s="145"/>
      <c r="L2" s="145"/>
      <c r="M2" s="145"/>
      <c r="N2" s="145"/>
      <c r="O2" s="145"/>
    </row>
    <row r="3" spans="1:15" ht="18" customHeight="1">
      <c r="A3" s="115"/>
      <c r="B3" s="145"/>
      <c r="C3" s="145"/>
      <c r="D3" s="145"/>
      <c r="E3" s="145"/>
      <c r="F3" s="145"/>
      <c r="G3" s="145"/>
      <c r="H3" s="145"/>
      <c r="I3" s="145"/>
      <c r="J3" s="145"/>
      <c r="K3" s="145"/>
      <c r="L3" s="145"/>
      <c r="M3" s="145"/>
      <c r="N3" s="145"/>
      <c r="O3" s="145"/>
    </row>
    <row r="4" ht="6" customHeight="1">
      <c r="A4" s="115"/>
    </row>
    <row r="5" spans="1:15" ht="13.5">
      <c r="A5" s="115"/>
      <c r="B5" s="146" t="s">
        <v>9</v>
      </c>
      <c r="C5" s="146"/>
      <c r="D5" s="146"/>
      <c r="E5" s="146"/>
      <c r="F5" s="146"/>
      <c r="G5" s="146"/>
      <c r="H5" s="146"/>
      <c r="I5" s="146"/>
      <c r="J5" s="146"/>
      <c r="K5" s="146"/>
      <c r="L5" s="146"/>
      <c r="M5" s="146"/>
      <c r="N5" s="146"/>
      <c r="O5" s="146"/>
    </row>
    <row r="6" spans="1:15" ht="13.5">
      <c r="A6" s="115"/>
      <c r="B6" s="146"/>
      <c r="C6" s="146"/>
      <c r="D6" s="146"/>
      <c r="E6" s="146"/>
      <c r="F6" s="146"/>
      <c r="G6" s="146"/>
      <c r="H6" s="146"/>
      <c r="I6" s="146"/>
      <c r="J6" s="146"/>
      <c r="K6" s="146"/>
      <c r="L6" s="146"/>
      <c r="M6" s="146"/>
      <c r="N6" s="146"/>
      <c r="O6" s="146"/>
    </row>
    <row r="7" ht="6.75" customHeight="1">
      <c r="A7" s="115"/>
    </row>
    <row r="8" spans="1:24" ht="12" customHeight="1">
      <c r="A8" s="115"/>
      <c r="B8" s="147" t="s">
        <v>875</v>
      </c>
      <c r="C8" s="148"/>
      <c r="D8" s="148"/>
      <c r="E8" s="148"/>
      <c r="F8" s="116" t="s">
        <v>6</v>
      </c>
      <c r="G8" s="117"/>
      <c r="H8" s="117"/>
      <c r="I8" s="117"/>
      <c r="J8" s="117"/>
      <c r="K8" s="136"/>
      <c r="L8" s="5"/>
      <c r="M8" s="5"/>
      <c r="N8" s="5"/>
      <c r="O8" s="5"/>
      <c r="T8" s="141" t="s">
        <v>781</v>
      </c>
      <c r="U8" s="141"/>
      <c r="V8" s="141"/>
      <c r="W8" s="141"/>
      <c r="X8" s="141"/>
    </row>
    <row r="9" spans="1:24" ht="12" customHeight="1">
      <c r="A9" s="115"/>
      <c r="B9" s="148"/>
      <c r="C9" s="148"/>
      <c r="D9" s="148"/>
      <c r="E9" s="148"/>
      <c r="F9" s="116"/>
      <c r="G9" s="117"/>
      <c r="H9" s="117"/>
      <c r="I9" s="117"/>
      <c r="J9" s="117"/>
      <c r="K9" s="136"/>
      <c r="L9" s="5"/>
      <c r="M9" s="5"/>
      <c r="N9" s="5"/>
      <c r="O9" s="5"/>
      <c r="T9" s="141"/>
      <c r="U9" s="141"/>
      <c r="V9" s="141"/>
      <c r="W9" s="141"/>
      <c r="X9" s="141"/>
    </row>
    <row r="10" spans="1:15" ht="6.75" customHeight="1">
      <c r="A10" s="115"/>
      <c r="L10" s="48"/>
      <c r="M10" s="48"/>
      <c r="N10" s="48"/>
      <c r="O10" s="48"/>
    </row>
    <row r="11" spans="1:24" ht="11.25" customHeight="1">
      <c r="A11" s="115"/>
      <c r="B11" s="164" t="s">
        <v>876</v>
      </c>
      <c r="C11" s="165"/>
      <c r="D11" s="165"/>
      <c r="E11" s="166"/>
      <c r="F11" s="116" t="s">
        <v>6</v>
      </c>
      <c r="G11" s="138"/>
      <c r="H11" s="138"/>
      <c r="I11" s="138"/>
      <c r="J11" s="138"/>
      <c r="K11" s="142" t="s">
        <v>782</v>
      </c>
      <c r="L11" s="170" t="e">
        <f>VLOOKUP($G$11,'学校リスト'!$F$3:$J$180,5,FALSE)</f>
        <v>#N/A</v>
      </c>
      <c r="M11" s="170"/>
      <c r="N11" s="170"/>
      <c r="O11" s="170"/>
      <c r="P11" s="49"/>
      <c r="Q11" s="137" t="e">
        <f>VLOOKUP(G11,'学校リスト'!$F$3:$I$180,2,FALSE)</f>
        <v>#N/A</v>
      </c>
      <c r="R11" s="137"/>
      <c r="T11" s="140"/>
      <c r="U11" s="140"/>
      <c r="V11" s="140"/>
      <c r="W11" s="140"/>
      <c r="X11" s="140"/>
    </row>
    <row r="12" spans="1:24" ht="11.25" customHeight="1">
      <c r="A12" s="115"/>
      <c r="B12" s="167"/>
      <c r="C12" s="168"/>
      <c r="D12" s="168"/>
      <c r="E12" s="169"/>
      <c r="F12" s="116"/>
      <c r="G12" s="138"/>
      <c r="H12" s="138"/>
      <c r="I12" s="138"/>
      <c r="J12" s="138"/>
      <c r="K12" s="142"/>
      <c r="L12" s="170"/>
      <c r="M12" s="170"/>
      <c r="N12" s="170"/>
      <c r="O12" s="170"/>
      <c r="P12" s="49"/>
      <c r="Q12" s="137"/>
      <c r="R12" s="137"/>
      <c r="T12" s="140"/>
      <c r="U12" s="140"/>
      <c r="V12" s="140"/>
      <c r="W12" s="140"/>
      <c r="X12" s="140"/>
    </row>
    <row r="13" spans="1:11" ht="5.25" customHeight="1">
      <c r="A13" s="115"/>
      <c r="K13" s="142"/>
    </row>
    <row r="14" spans="1:24" ht="11.25" customHeight="1">
      <c r="A14" s="115"/>
      <c r="B14" s="129" t="s">
        <v>877</v>
      </c>
      <c r="C14" s="129"/>
      <c r="D14" s="129"/>
      <c r="E14" s="129"/>
      <c r="F14" s="116" t="s">
        <v>6</v>
      </c>
      <c r="G14" s="138"/>
      <c r="H14" s="138"/>
      <c r="I14" s="138"/>
      <c r="J14" s="138"/>
      <c r="K14" s="142"/>
      <c r="L14" s="144" t="s">
        <v>855</v>
      </c>
      <c r="M14" s="144"/>
      <c r="N14" s="144"/>
      <c r="O14" s="144"/>
      <c r="T14" s="48"/>
      <c r="U14" s="48"/>
      <c r="V14" s="48"/>
      <c r="W14" s="48"/>
      <c r="X14" s="48"/>
    </row>
    <row r="15" spans="1:24" ht="11.25" customHeight="1">
      <c r="A15" s="115"/>
      <c r="B15" s="129"/>
      <c r="C15" s="129"/>
      <c r="D15" s="129"/>
      <c r="E15" s="129"/>
      <c r="F15" s="116"/>
      <c r="G15" s="138"/>
      <c r="H15" s="138"/>
      <c r="I15" s="138"/>
      <c r="J15" s="138"/>
      <c r="K15" s="142"/>
      <c r="L15" s="144"/>
      <c r="M15" s="144"/>
      <c r="N15" s="144"/>
      <c r="O15" s="144"/>
      <c r="T15" s="48"/>
      <c r="U15" s="48"/>
      <c r="V15" s="48"/>
      <c r="W15" s="48"/>
      <c r="X15" s="48"/>
    </row>
    <row r="16" spans="1:24" ht="4.5" customHeight="1">
      <c r="A16" s="115"/>
      <c r="G16" s="22"/>
      <c r="H16" s="22"/>
      <c r="I16" s="22"/>
      <c r="J16" s="22"/>
      <c r="T16" s="48"/>
      <c r="U16" s="48"/>
      <c r="V16" s="48"/>
      <c r="W16" s="48"/>
      <c r="X16" s="48"/>
    </row>
    <row r="17" spans="1:25" ht="11.25" customHeight="1">
      <c r="A17" s="115"/>
      <c r="B17" s="129" t="s">
        <v>7</v>
      </c>
      <c r="C17" s="129"/>
      <c r="D17" s="129"/>
      <c r="E17" s="129"/>
      <c r="F17" s="116" t="s">
        <v>6</v>
      </c>
      <c r="G17" s="138"/>
      <c r="H17" s="138"/>
      <c r="I17" s="138"/>
      <c r="J17" s="138"/>
      <c r="K17" s="143"/>
      <c r="L17" s="144" t="s">
        <v>858</v>
      </c>
      <c r="M17" s="144"/>
      <c r="N17" s="144"/>
      <c r="O17" s="144"/>
      <c r="T17" s="71"/>
      <c r="U17" s="71"/>
      <c r="V17" s="71"/>
      <c r="W17" s="71"/>
      <c r="X17" s="71"/>
      <c r="Y17" s="5"/>
    </row>
    <row r="18" spans="1:25" ht="11.25" customHeight="1">
      <c r="A18" s="115"/>
      <c r="B18" s="129"/>
      <c r="C18" s="129"/>
      <c r="D18" s="129"/>
      <c r="E18" s="129"/>
      <c r="F18" s="116"/>
      <c r="G18" s="138"/>
      <c r="H18" s="138"/>
      <c r="I18" s="138"/>
      <c r="J18" s="138"/>
      <c r="K18" s="143"/>
      <c r="L18" s="144"/>
      <c r="M18" s="144"/>
      <c r="N18" s="144"/>
      <c r="O18" s="144"/>
      <c r="T18" s="71"/>
      <c r="U18" s="71"/>
      <c r="V18" s="71"/>
      <c r="W18" s="71"/>
      <c r="X18" s="71"/>
      <c r="Y18" s="5"/>
    </row>
    <row r="19" spans="1:24" ht="3.75" customHeight="1">
      <c r="A19" s="115"/>
      <c r="G19" s="22"/>
      <c r="H19" s="22"/>
      <c r="I19" s="22"/>
      <c r="J19" s="22"/>
      <c r="T19" s="56"/>
      <c r="U19" s="56"/>
      <c r="V19" s="56"/>
      <c r="W19" s="56"/>
      <c r="X19" s="56"/>
    </row>
    <row r="20" spans="1:24" ht="11.25" customHeight="1">
      <c r="A20" s="115"/>
      <c r="B20" s="129" t="s">
        <v>24</v>
      </c>
      <c r="C20" s="129"/>
      <c r="D20" s="129"/>
      <c r="E20" s="129"/>
      <c r="F20" s="116" t="s">
        <v>6</v>
      </c>
      <c r="G20" s="138"/>
      <c r="H20" s="138"/>
      <c r="I20" s="138"/>
      <c r="J20" s="138"/>
      <c r="K20" s="116"/>
      <c r="L20" s="144" t="s">
        <v>859</v>
      </c>
      <c r="M20" s="144"/>
      <c r="N20" s="144"/>
      <c r="O20" s="144"/>
      <c r="T20" s="135" t="s">
        <v>713</v>
      </c>
      <c r="U20" s="135"/>
      <c r="V20" s="135"/>
      <c r="W20" s="135"/>
      <c r="X20" s="135"/>
    </row>
    <row r="21" spans="1:24" ht="11.25" customHeight="1">
      <c r="A21" s="115"/>
      <c r="B21" s="129"/>
      <c r="C21" s="129"/>
      <c r="D21" s="129"/>
      <c r="E21" s="129"/>
      <c r="F21" s="116"/>
      <c r="G21" s="138"/>
      <c r="H21" s="138"/>
      <c r="I21" s="138"/>
      <c r="J21" s="138"/>
      <c r="K21" s="116"/>
      <c r="L21" s="144"/>
      <c r="M21" s="144"/>
      <c r="N21" s="144"/>
      <c r="O21" s="144"/>
      <c r="T21" s="135"/>
      <c r="U21" s="135"/>
      <c r="V21" s="135"/>
      <c r="W21" s="135"/>
      <c r="X21" s="135"/>
    </row>
    <row r="22" spans="1:24" ht="4.5" customHeight="1">
      <c r="A22" s="115"/>
      <c r="G22" s="22"/>
      <c r="H22" s="22"/>
      <c r="I22" s="22"/>
      <c r="J22" s="22"/>
      <c r="T22" s="56"/>
      <c r="U22" s="56"/>
      <c r="V22" s="56"/>
      <c r="W22" s="56"/>
      <c r="X22" s="56"/>
    </row>
    <row r="23" spans="1:25" ht="11.25" customHeight="1">
      <c r="A23" s="115"/>
      <c r="B23" s="129" t="s">
        <v>8</v>
      </c>
      <c r="C23" s="129"/>
      <c r="D23" s="129"/>
      <c r="E23" s="129"/>
      <c r="F23" s="116" t="s">
        <v>6</v>
      </c>
      <c r="G23" s="138"/>
      <c r="H23" s="138"/>
      <c r="I23" s="138"/>
      <c r="J23" s="138"/>
      <c r="K23" s="143"/>
      <c r="L23" s="144" t="s">
        <v>860</v>
      </c>
      <c r="M23" s="144"/>
      <c r="N23" s="144"/>
      <c r="O23" s="144"/>
      <c r="T23" s="71"/>
      <c r="U23" s="71"/>
      <c r="V23" s="71"/>
      <c r="W23" s="71"/>
      <c r="X23" s="71"/>
      <c r="Y23" s="5"/>
    </row>
    <row r="24" spans="1:25" ht="11.25" customHeight="1">
      <c r="A24" s="115"/>
      <c r="B24" s="129"/>
      <c r="C24" s="129"/>
      <c r="D24" s="129"/>
      <c r="E24" s="129"/>
      <c r="F24" s="116"/>
      <c r="G24" s="138"/>
      <c r="H24" s="138"/>
      <c r="I24" s="138"/>
      <c r="J24" s="138"/>
      <c r="K24" s="143"/>
      <c r="L24" s="144"/>
      <c r="M24" s="144"/>
      <c r="N24" s="144"/>
      <c r="O24" s="144"/>
      <c r="T24" s="71"/>
      <c r="U24" s="71"/>
      <c r="V24" s="71"/>
      <c r="W24" s="71"/>
      <c r="X24" s="71"/>
      <c r="Y24" s="5"/>
    </row>
    <row r="25" spans="1:24" ht="4.5" customHeight="1">
      <c r="A25" s="115"/>
      <c r="G25" s="22"/>
      <c r="H25" s="22"/>
      <c r="I25" s="22"/>
      <c r="J25" s="22"/>
      <c r="T25" s="57"/>
      <c r="U25" s="57"/>
      <c r="V25" s="57"/>
      <c r="W25" s="57"/>
      <c r="X25" s="57"/>
    </row>
    <row r="26" spans="1:24" ht="11.25" customHeight="1">
      <c r="A26" s="115"/>
      <c r="B26" s="129" t="s">
        <v>25</v>
      </c>
      <c r="C26" s="129"/>
      <c r="D26" s="129"/>
      <c r="E26" s="129"/>
      <c r="F26" s="116" t="s">
        <v>6</v>
      </c>
      <c r="G26" s="138"/>
      <c r="H26" s="138"/>
      <c r="I26" s="138"/>
      <c r="J26" s="138"/>
      <c r="K26" s="116"/>
      <c r="L26" s="144" t="s">
        <v>861</v>
      </c>
      <c r="M26" s="144"/>
      <c r="N26" s="144"/>
      <c r="O26" s="144"/>
      <c r="T26" s="139" t="s">
        <v>714</v>
      </c>
      <c r="U26" s="139"/>
      <c r="V26" s="139"/>
      <c r="W26" s="139"/>
      <c r="X26" s="139"/>
    </row>
    <row r="27" spans="1:24" ht="11.25" customHeight="1">
      <c r="A27" s="115"/>
      <c r="B27" s="129"/>
      <c r="C27" s="129"/>
      <c r="D27" s="129"/>
      <c r="E27" s="129"/>
      <c r="F27" s="116"/>
      <c r="G27" s="138"/>
      <c r="H27" s="138"/>
      <c r="I27" s="138"/>
      <c r="J27" s="138"/>
      <c r="K27" s="116"/>
      <c r="L27" s="144"/>
      <c r="M27" s="144"/>
      <c r="N27" s="144"/>
      <c r="O27" s="144"/>
      <c r="T27" s="139"/>
      <c r="U27" s="139"/>
      <c r="V27" s="139"/>
      <c r="W27" s="139"/>
      <c r="X27" s="139"/>
    </row>
    <row r="28" ht="4.5" customHeight="1">
      <c r="A28" s="115"/>
    </row>
    <row r="29" spans="1:15" ht="13.5">
      <c r="A29" s="115"/>
      <c r="B29" s="149" t="s">
        <v>821</v>
      </c>
      <c r="C29" s="150"/>
      <c r="D29" s="150"/>
      <c r="E29" s="150"/>
      <c r="F29" s="150"/>
      <c r="G29" s="150"/>
      <c r="H29" s="150"/>
      <c r="I29" s="150"/>
      <c r="J29" s="150"/>
      <c r="K29" s="150"/>
      <c r="L29" s="150"/>
      <c r="M29" s="150"/>
      <c r="N29" s="150"/>
      <c r="O29" s="151"/>
    </row>
    <row r="30" spans="1:15" ht="13.5">
      <c r="A30" s="115"/>
      <c r="B30" s="152"/>
      <c r="C30" s="153"/>
      <c r="D30" s="153"/>
      <c r="E30" s="153"/>
      <c r="F30" s="153"/>
      <c r="G30" s="153"/>
      <c r="H30" s="153"/>
      <c r="I30" s="153"/>
      <c r="J30" s="153"/>
      <c r="K30" s="153"/>
      <c r="L30" s="153"/>
      <c r="M30" s="153"/>
      <c r="N30" s="153"/>
      <c r="O30" s="154"/>
    </row>
    <row r="31" ht="3.75" customHeight="1" thickBot="1">
      <c r="A31" s="115"/>
    </row>
    <row r="32" spans="8:15" ht="13.5" customHeight="1">
      <c r="H32" s="155" t="s">
        <v>817</v>
      </c>
      <c r="I32" s="156"/>
      <c r="J32" s="157"/>
      <c r="L32" s="155" t="s">
        <v>818</v>
      </c>
      <c r="M32" s="156"/>
      <c r="N32" s="156"/>
      <c r="O32" s="157"/>
    </row>
    <row r="33" spans="8:15" ht="13.5" customHeight="1">
      <c r="H33" s="158"/>
      <c r="I33" s="159"/>
      <c r="J33" s="160"/>
      <c r="L33" s="158"/>
      <c r="M33" s="159"/>
      <c r="N33" s="159"/>
      <c r="O33" s="160"/>
    </row>
    <row r="34" spans="8:15" ht="13.5" customHeight="1" thickBot="1">
      <c r="H34" s="161"/>
      <c r="I34" s="162"/>
      <c r="J34" s="163"/>
      <c r="L34" s="161"/>
      <c r="M34" s="162"/>
      <c r="N34" s="162"/>
      <c r="O34" s="163"/>
    </row>
    <row r="35" ht="3.75" customHeight="1"/>
    <row r="36" spans="2:15" ht="13.5" customHeight="1">
      <c r="B36" s="25"/>
      <c r="C36" s="25"/>
      <c r="D36" s="25"/>
      <c r="E36" s="25"/>
      <c r="F36" s="25"/>
      <c r="G36" s="25"/>
      <c r="H36" s="25"/>
      <c r="I36" s="25"/>
      <c r="J36" s="25"/>
      <c r="K36" s="25"/>
      <c r="L36" s="25"/>
      <c r="M36" s="25"/>
      <c r="N36" s="25"/>
      <c r="O36" s="25"/>
    </row>
    <row r="37" spans="2:15" ht="13.5">
      <c r="B37" s="25"/>
      <c r="C37" s="25"/>
      <c r="D37" s="25"/>
      <c r="E37" s="25"/>
      <c r="F37" s="25"/>
      <c r="G37" s="25"/>
      <c r="H37" s="25"/>
      <c r="I37" s="25"/>
      <c r="J37" s="25"/>
      <c r="K37" s="25"/>
      <c r="L37" s="25"/>
      <c r="M37" s="25"/>
      <c r="N37" s="25"/>
      <c r="O37" s="25"/>
    </row>
    <row r="38" ht="3.75" customHeight="1"/>
    <row r="39" spans="2:7" ht="13.5">
      <c r="B39" s="24"/>
      <c r="C39" s="24"/>
      <c r="D39" s="24"/>
      <c r="E39" s="24"/>
      <c r="F39" s="24"/>
      <c r="G39" s="24"/>
    </row>
    <row r="40" spans="2:7" ht="13.5">
      <c r="B40" s="24"/>
      <c r="C40" s="24"/>
      <c r="D40" s="24"/>
      <c r="E40" s="24"/>
      <c r="F40" s="24"/>
      <c r="G40" s="24"/>
    </row>
  </sheetData>
  <sheetProtection/>
  <mergeCells count="44">
    <mergeCell ref="H32:J34"/>
    <mergeCell ref="L32:O34"/>
    <mergeCell ref="A2:A31"/>
    <mergeCell ref="B11:E12"/>
    <mergeCell ref="F11:F12"/>
    <mergeCell ref="G14:J15"/>
    <mergeCell ref="B23:E24"/>
    <mergeCell ref="L11:O12"/>
    <mergeCell ref="G11:J12"/>
    <mergeCell ref="F14:F15"/>
    <mergeCell ref="B29:O30"/>
    <mergeCell ref="K17:K18"/>
    <mergeCell ref="B20:E21"/>
    <mergeCell ref="F20:F21"/>
    <mergeCell ref="B17:E18"/>
    <mergeCell ref="K20:K21"/>
    <mergeCell ref="F17:F18"/>
    <mergeCell ref="G17:J18"/>
    <mergeCell ref="L26:O27"/>
    <mergeCell ref="G26:J27"/>
    <mergeCell ref="B2:O3"/>
    <mergeCell ref="B5:O6"/>
    <mergeCell ref="L14:O15"/>
    <mergeCell ref="L17:O18"/>
    <mergeCell ref="B8:E9"/>
    <mergeCell ref="F8:F9"/>
    <mergeCell ref="B14:E15"/>
    <mergeCell ref="B26:E27"/>
    <mergeCell ref="K23:K24"/>
    <mergeCell ref="F23:F24"/>
    <mergeCell ref="G20:J21"/>
    <mergeCell ref="L23:O24"/>
    <mergeCell ref="L20:O21"/>
    <mergeCell ref="K26:K27"/>
    <mergeCell ref="F26:F27"/>
    <mergeCell ref="T20:X21"/>
    <mergeCell ref="K8:K9"/>
    <mergeCell ref="Q11:R12"/>
    <mergeCell ref="G23:J24"/>
    <mergeCell ref="T26:X27"/>
    <mergeCell ref="T11:X12"/>
    <mergeCell ref="T8:X9"/>
    <mergeCell ref="K11:K15"/>
    <mergeCell ref="G8:J9"/>
  </mergeCells>
  <dataValidations count="2">
    <dataValidation type="list" allowBlank="1" showInputMessage="1" showErrorMessage="1" sqref="G11:J12">
      <formula1>INDIRECT(G8)</formula1>
    </dataValidation>
    <dataValidation type="list" allowBlank="1" showInputMessage="1" showErrorMessage="1" sqref="G8:J9">
      <formula1>郡市名２</formula1>
    </dataValidation>
  </dataValidations>
  <hyperlinks>
    <hyperlink ref="H32:J34" location="'申込書(男子)'!Print_Area" display="'申込書(男子)'!Print_Area"/>
    <hyperlink ref="L32:O34" location="'申込書 (女子)'!Print_Area" display="'申込書 (女子)'!Print_Area"/>
    <hyperlink ref="T20:X21" location="個人用男子!A1" display="男子個人入力シート"/>
    <hyperlink ref="T26:X27" location="個人用女子!A1" display="女子個人入力シート"/>
  </hyperlink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19"/>
  <sheetViews>
    <sheetView zoomScalePageLayoutView="0" workbookViewId="0" topLeftCell="B1">
      <selection activeCell="P15" sqref="P15"/>
    </sheetView>
  </sheetViews>
  <sheetFormatPr defaultColWidth="9.00390625" defaultRowHeight="13.5"/>
  <cols>
    <col min="3" max="3" width="11.375" style="0" customWidth="1"/>
    <col min="13" max="16" width="12.625" style="0" customWidth="1"/>
  </cols>
  <sheetData>
    <row r="1" spans="1:15" ht="13.5">
      <c r="A1" s="171" t="s">
        <v>715</v>
      </c>
      <c r="B1" s="174" t="s">
        <v>43</v>
      </c>
      <c r="C1" s="174"/>
      <c r="D1" s="174"/>
      <c r="E1" s="174"/>
      <c r="F1" s="174"/>
      <c r="G1" s="174"/>
      <c r="H1" s="174"/>
      <c r="I1" s="174"/>
      <c r="J1" s="174"/>
      <c r="K1" s="174"/>
      <c r="L1" s="174"/>
      <c r="M1" s="174"/>
      <c r="N1" s="174"/>
      <c r="O1" s="174"/>
    </row>
    <row r="2" spans="1:15" ht="13.5">
      <c r="A2" s="171"/>
      <c r="B2" s="174"/>
      <c r="C2" s="174"/>
      <c r="D2" s="174"/>
      <c r="E2" s="174"/>
      <c r="F2" s="174"/>
      <c r="G2" s="174"/>
      <c r="H2" s="174"/>
      <c r="I2" s="174"/>
      <c r="J2" s="174"/>
      <c r="K2" s="174"/>
      <c r="L2" s="174"/>
      <c r="M2" s="174"/>
      <c r="N2" s="174"/>
      <c r="O2" s="174"/>
    </row>
    <row r="3" spans="1:17" ht="13.5">
      <c r="A3" s="171"/>
      <c r="B3" s="175" t="s">
        <v>737</v>
      </c>
      <c r="C3" s="176"/>
      <c r="D3" s="176"/>
      <c r="E3" s="176"/>
      <c r="F3" s="176"/>
      <c r="G3" s="176"/>
      <c r="H3" s="176"/>
      <c r="I3" s="176"/>
      <c r="J3" s="176"/>
      <c r="K3" s="176"/>
      <c r="L3" s="176"/>
      <c r="M3" s="176"/>
      <c r="N3" s="176"/>
      <c r="O3" s="176"/>
      <c r="Q3" s="173" t="s">
        <v>717</v>
      </c>
    </row>
    <row r="4" spans="1:17" s="28" customFormat="1" ht="13.5">
      <c r="A4" s="171"/>
      <c r="B4" s="175" t="s">
        <v>741</v>
      </c>
      <c r="C4" s="176"/>
      <c r="D4" s="176"/>
      <c r="E4" s="176"/>
      <c r="F4" s="176"/>
      <c r="G4" s="176"/>
      <c r="H4" s="176"/>
      <c r="I4" s="176"/>
      <c r="J4" s="176"/>
      <c r="K4" s="176"/>
      <c r="L4" s="176"/>
      <c r="M4" s="176"/>
      <c r="N4" s="176"/>
      <c r="O4" s="176"/>
      <c r="Q4" s="173"/>
    </row>
    <row r="5" spans="2:17" s="28" customFormat="1" ht="24">
      <c r="B5" s="175" t="s">
        <v>742</v>
      </c>
      <c r="C5" s="176"/>
      <c r="D5" s="176"/>
      <c r="E5" s="176"/>
      <c r="F5" s="176"/>
      <c r="G5" s="176"/>
      <c r="H5" s="176"/>
      <c r="I5" s="176"/>
      <c r="J5" s="176"/>
      <c r="K5" s="176"/>
      <c r="L5" s="176"/>
      <c r="M5" s="176"/>
      <c r="N5" s="176"/>
      <c r="O5" s="176"/>
      <c r="Q5" s="173"/>
    </row>
    <row r="6" spans="1:17" s="28" customFormat="1" ht="19.5" customHeight="1">
      <c r="A6" s="172" t="s">
        <v>720</v>
      </c>
      <c r="B6" s="175" t="s">
        <v>743</v>
      </c>
      <c r="C6" s="176"/>
      <c r="D6" s="176"/>
      <c r="E6" s="176"/>
      <c r="F6" s="176"/>
      <c r="G6" s="176"/>
      <c r="H6" s="176"/>
      <c r="I6" s="176"/>
      <c r="J6" s="176"/>
      <c r="K6" s="176"/>
      <c r="L6" s="176"/>
      <c r="M6" s="176"/>
      <c r="N6" s="176"/>
      <c r="O6" s="176"/>
      <c r="Q6" s="173"/>
    </row>
    <row r="7" spans="1:15" s="28" customFormat="1" ht="19.5" customHeight="1">
      <c r="A7" s="172"/>
      <c r="B7" s="175" t="s">
        <v>744</v>
      </c>
      <c r="C7" s="176"/>
      <c r="D7" s="176"/>
      <c r="E7" s="176"/>
      <c r="F7" s="176"/>
      <c r="G7" s="176"/>
      <c r="H7" s="176"/>
      <c r="I7" s="176"/>
      <c r="J7" s="176"/>
      <c r="K7" s="176"/>
      <c r="L7" s="176"/>
      <c r="M7" s="176"/>
      <c r="N7" s="176"/>
      <c r="O7" s="176"/>
    </row>
    <row r="8" spans="1:15" s="28" customFormat="1" ht="19.5" customHeight="1">
      <c r="A8" s="172"/>
      <c r="B8" s="185" t="s">
        <v>808</v>
      </c>
      <c r="C8" s="186"/>
      <c r="D8" s="186"/>
      <c r="E8" s="186"/>
      <c r="F8" s="186"/>
      <c r="G8" s="186"/>
      <c r="H8" s="186"/>
      <c r="I8" s="186"/>
      <c r="J8" s="186"/>
      <c r="K8" s="186"/>
      <c r="L8" s="186"/>
      <c r="M8" s="186"/>
      <c r="N8" s="186"/>
      <c r="O8" s="186"/>
    </row>
    <row r="9" spans="2:15" s="28" customFormat="1" ht="19.5" customHeight="1">
      <c r="B9" s="175" t="s">
        <v>809</v>
      </c>
      <c r="C9" s="176"/>
      <c r="D9" s="176"/>
      <c r="E9" s="176"/>
      <c r="F9" s="176"/>
      <c r="G9" s="176"/>
      <c r="H9" s="176"/>
      <c r="I9" s="176"/>
      <c r="J9" s="176"/>
      <c r="K9" s="176"/>
      <c r="L9" s="176"/>
      <c r="M9" s="176"/>
      <c r="N9" s="176"/>
      <c r="O9" s="176"/>
    </row>
    <row r="10" s="28" customFormat="1" ht="13.5">
      <c r="A10" s="181" t="s">
        <v>734</v>
      </c>
    </row>
    <row r="11" ht="13.5">
      <c r="A11" s="181"/>
    </row>
    <row r="12" spans="1:16" ht="15">
      <c r="A12" s="181"/>
      <c r="B12" s="187" t="s">
        <v>42</v>
      </c>
      <c r="C12" s="187" t="s">
        <v>723</v>
      </c>
      <c r="D12" s="189" t="s">
        <v>26</v>
      </c>
      <c r="E12" s="177" t="s">
        <v>38</v>
      </c>
      <c r="F12" s="178"/>
      <c r="G12" s="178"/>
      <c r="H12" s="179"/>
      <c r="I12" s="180" t="s">
        <v>27</v>
      </c>
      <c r="J12" s="180"/>
      <c r="K12" s="180"/>
      <c r="L12" s="180"/>
      <c r="M12" s="33" t="s">
        <v>28</v>
      </c>
      <c r="N12" s="33" t="s">
        <v>29</v>
      </c>
      <c r="O12" s="33" t="s">
        <v>2</v>
      </c>
      <c r="P12" s="33" t="s">
        <v>23</v>
      </c>
    </row>
    <row r="13" spans="1:16" ht="48">
      <c r="A13" s="181"/>
      <c r="B13" s="188"/>
      <c r="C13" s="188"/>
      <c r="D13" s="190"/>
      <c r="E13" s="31" t="s">
        <v>30</v>
      </c>
      <c r="F13" s="31" t="s">
        <v>31</v>
      </c>
      <c r="G13" s="38" t="s">
        <v>39</v>
      </c>
      <c r="H13" s="38" t="s">
        <v>780</v>
      </c>
      <c r="I13" s="68" t="s">
        <v>30</v>
      </c>
      <c r="J13" s="68" t="s">
        <v>31</v>
      </c>
      <c r="K13" s="89" t="s">
        <v>39</v>
      </c>
      <c r="L13" s="89" t="s">
        <v>780</v>
      </c>
      <c r="M13" s="32" t="s">
        <v>32</v>
      </c>
      <c r="N13" s="32" t="s">
        <v>33</v>
      </c>
      <c r="O13" s="32" t="s">
        <v>33</v>
      </c>
      <c r="P13" s="32" t="s">
        <v>33</v>
      </c>
    </row>
    <row r="14" spans="2:16" ht="13.5">
      <c r="B14" s="29"/>
      <c r="C14" s="35" t="s">
        <v>34</v>
      </c>
      <c r="D14" s="36" t="s">
        <v>35</v>
      </c>
      <c r="E14" s="34" t="s">
        <v>36</v>
      </c>
      <c r="F14" s="34" t="s">
        <v>37</v>
      </c>
      <c r="G14" s="34">
        <v>3</v>
      </c>
      <c r="H14" s="34"/>
      <c r="I14" s="34" t="s">
        <v>862</v>
      </c>
      <c r="J14" s="34" t="s">
        <v>863</v>
      </c>
      <c r="K14" s="34">
        <v>2</v>
      </c>
      <c r="L14" s="34"/>
      <c r="M14" s="34" t="s">
        <v>864</v>
      </c>
      <c r="N14" s="34" t="s">
        <v>45</v>
      </c>
      <c r="O14" s="34" t="s">
        <v>865</v>
      </c>
      <c r="P14" s="34" t="s">
        <v>51</v>
      </c>
    </row>
    <row r="15" spans="2:16" ht="18" customHeight="1">
      <c r="B15" s="182" t="s">
        <v>50</v>
      </c>
      <c r="C15" s="183"/>
      <c r="D15" s="183"/>
      <c r="E15" s="183"/>
      <c r="F15" s="183"/>
      <c r="G15" s="183"/>
      <c r="H15" s="183"/>
      <c r="I15" s="183"/>
      <c r="J15" s="183"/>
      <c r="K15" s="184"/>
      <c r="L15" s="67"/>
      <c r="M15" s="44">
        <f>'初期１'!G11</f>
        <v>0</v>
      </c>
      <c r="N15" s="39">
        <f>'初期１'!G17</f>
        <v>0</v>
      </c>
      <c r="O15" s="39">
        <f>'初期１'!G14</f>
        <v>0</v>
      </c>
      <c r="P15" s="39">
        <f>'初期１'!G20</f>
        <v>0</v>
      </c>
    </row>
    <row r="16" spans="2:16" s="43" customFormat="1" ht="23.25" customHeight="1">
      <c r="B16" s="53">
        <v>1</v>
      </c>
      <c r="C16" s="54" t="s">
        <v>46</v>
      </c>
      <c r="D16" s="50">
        <f>'初期１'!G8</f>
        <v>0</v>
      </c>
      <c r="E16" s="42"/>
      <c r="F16" s="42"/>
      <c r="G16" s="42"/>
      <c r="H16" s="42"/>
      <c r="I16" s="42"/>
      <c r="J16" s="42"/>
      <c r="K16" s="42"/>
      <c r="L16" s="42"/>
      <c r="M16" s="55">
        <f>IF(E16="","",$M$15)</f>
      </c>
      <c r="N16" s="55">
        <f>IF(E16="","",$N$15)</f>
      </c>
      <c r="O16" s="55">
        <f>IF(F16="","",$O$15)</f>
      </c>
      <c r="P16" s="55">
        <f>IF(E16="","",$P$15)</f>
      </c>
    </row>
    <row r="17" spans="2:16" s="43" customFormat="1" ht="23.25" customHeight="1">
      <c r="B17" s="53">
        <v>2</v>
      </c>
      <c r="C17" s="54" t="s">
        <v>47</v>
      </c>
      <c r="D17" s="50">
        <f>$D$16</f>
        <v>0</v>
      </c>
      <c r="E17" s="42"/>
      <c r="F17" s="42"/>
      <c r="G17" s="42"/>
      <c r="H17" s="42"/>
      <c r="I17" s="42"/>
      <c r="J17" s="42"/>
      <c r="K17" s="42"/>
      <c r="L17" s="42"/>
      <c r="M17" s="55"/>
      <c r="N17" s="55"/>
      <c r="O17" s="55"/>
      <c r="P17" s="55"/>
    </row>
    <row r="18" spans="2:16" s="43" customFormat="1" ht="23.25" customHeight="1">
      <c r="B18" s="53">
        <v>3</v>
      </c>
      <c r="C18" s="54" t="s">
        <v>48</v>
      </c>
      <c r="D18" s="50">
        <f>$D$16</f>
        <v>0</v>
      </c>
      <c r="E18" s="42"/>
      <c r="F18" s="42"/>
      <c r="G18" s="42"/>
      <c r="H18" s="42"/>
      <c r="I18" s="42"/>
      <c r="J18" s="42"/>
      <c r="K18" s="42"/>
      <c r="L18" s="42"/>
      <c r="M18" s="55"/>
      <c r="N18" s="55"/>
      <c r="O18" s="55"/>
      <c r="P18" s="55"/>
    </row>
    <row r="19" spans="2:16" s="43" customFormat="1" ht="23.25" customHeight="1">
      <c r="B19" s="53">
        <v>4</v>
      </c>
      <c r="C19" s="54" t="s">
        <v>49</v>
      </c>
      <c r="D19" s="50">
        <f>$D$16</f>
        <v>0</v>
      </c>
      <c r="E19" s="55"/>
      <c r="F19" s="55"/>
      <c r="G19" s="55"/>
      <c r="H19" s="55"/>
      <c r="I19" s="55"/>
      <c r="J19" s="55"/>
      <c r="K19" s="55"/>
      <c r="L19" s="55"/>
      <c r="M19" s="55"/>
      <c r="N19" s="55"/>
      <c r="O19" s="55"/>
      <c r="P19" s="55"/>
    </row>
    <row r="20" s="43" customFormat="1" ht="23.25" customHeight="1"/>
    <row r="21" s="43" customFormat="1" ht="23.25" customHeight="1"/>
    <row r="22" s="43" customFormat="1" ht="23.25" customHeight="1"/>
    <row r="23" s="43" customFormat="1" ht="23.25" customHeight="1"/>
    <row r="24" s="43" customFormat="1" ht="23.25" customHeight="1"/>
    <row r="25" s="43" customFormat="1" ht="23.25" customHeight="1"/>
  </sheetData>
  <sheetProtection/>
  <mergeCells count="18">
    <mergeCell ref="E12:H12"/>
    <mergeCell ref="I12:L12"/>
    <mergeCell ref="A10:A13"/>
    <mergeCell ref="B15:K15"/>
    <mergeCell ref="B7:O7"/>
    <mergeCell ref="B8:O8"/>
    <mergeCell ref="B9:O9"/>
    <mergeCell ref="C12:C13"/>
    <mergeCell ref="D12:D13"/>
    <mergeCell ref="B12:B13"/>
    <mergeCell ref="A1:A4"/>
    <mergeCell ref="A6:A8"/>
    <mergeCell ref="Q3:Q6"/>
    <mergeCell ref="B1:O2"/>
    <mergeCell ref="B3:O3"/>
    <mergeCell ref="B4:O4"/>
    <mergeCell ref="B5:O5"/>
    <mergeCell ref="B6:O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19"/>
  <sheetViews>
    <sheetView zoomScalePageLayoutView="0" workbookViewId="0" topLeftCell="A1">
      <selection activeCell="A6" sqref="A6:A8"/>
    </sheetView>
  </sheetViews>
  <sheetFormatPr defaultColWidth="9.00390625" defaultRowHeight="13.5"/>
  <cols>
    <col min="3" max="3" width="11.375" style="0" customWidth="1"/>
    <col min="11" max="13" width="14.125" style="0" customWidth="1"/>
    <col min="14" max="14" width="14.875" style="0" customWidth="1"/>
  </cols>
  <sheetData>
    <row r="1" spans="1:13" ht="13.5">
      <c r="A1" s="171" t="s">
        <v>715</v>
      </c>
      <c r="B1" s="174" t="s">
        <v>43</v>
      </c>
      <c r="C1" s="174"/>
      <c r="D1" s="174"/>
      <c r="E1" s="174"/>
      <c r="F1" s="174"/>
      <c r="G1" s="174"/>
      <c r="H1" s="174"/>
      <c r="I1" s="174"/>
      <c r="J1" s="174"/>
      <c r="K1" s="174"/>
      <c r="L1" s="174"/>
      <c r="M1" s="174"/>
    </row>
    <row r="2" spans="1:13" ht="13.5">
      <c r="A2" s="171"/>
      <c r="B2" s="174"/>
      <c r="C2" s="174"/>
      <c r="D2" s="174"/>
      <c r="E2" s="174"/>
      <c r="F2" s="174"/>
      <c r="G2" s="174"/>
      <c r="H2" s="174"/>
      <c r="I2" s="174"/>
      <c r="J2" s="174"/>
      <c r="K2" s="174"/>
      <c r="L2" s="174"/>
      <c r="M2" s="174"/>
    </row>
    <row r="3" spans="1:15" ht="13.5">
      <c r="A3" s="171"/>
      <c r="B3" s="175" t="s">
        <v>737</v>
      </c>
      <c r="C3" s="176"/>
      <c r="D3" s="176"/>
      <c r="E3" s="176"/>
      <c r="F3" s="176"/>
      <c r="G3" s="176"/>
      <c r="H3" s="176"/>
      <c r="I3" s="176"/>
      <c r="J3" s="176"/>
      <c r="K3" s="176"/>
      <c r="L3" s="176"/>
      <c r="M3" s="176"/>
      <c r="O3" s="173" t="s">
        <v>717</v>
      </c>
    </row>
    <row r="4" spans="1:15" s="28" customFormat="1" ht="13.5">
      <c r="A4" s="171"/>
      <c r="B4" s="175" t="s">
        <v>756</v>
      </c>
      <c r="C4" s="176"/>
      <c r="D4" s="176"/>
      <c r="E4" s="176"/>
      <c r="F4" s="176"/>
      <c r="G4" s="176"/>
      <c r="H4" s="176"/>
      <c r="I4" s="176"/>
      <c r="J4" s="176"/>
      <c r="K4" s="176"/>
      <c r="L4" s="176"/>
      <c r="M4" s="176"/>
      <c r="O4" s="173"/>
    </row>
    <row r="5" spans="2:15" s="28" customFormat="1" ht="24">
      <c r="B5" s="175" t="s">
        <v>742</v>
      </c>
      <c r="C5" s="176"/>
      <c r="D5" s="176"/>
      <c r="E5" s="176"/>
      <c r="F5" s="176"/>
      <c r="G5" s="176"/>
      <c r="H5" s="176"/>
      <c r="I5" s="176"/>
      <c r="J5" s="176"/>
      <c r="K5" s="176"/>
      <c r="L5" s="176"/>
      <c r="M5" s="176"/>
      <c r="O5" s="173"/>
    </row>
    <row r="6" spans="1:15" s="28" customFormat="1" ht="21" customHeight="1">
      <c r="A6" s="172" t="s">
        <v>721</v>
      </c>
      <c r="B6" s="175" t="s">
        <v>743</v>
      </c>
      <c r="C6" s="176"/>
      <c r="D6" s="176"/>
      <c r="E6" s="176"/>
      <c r="F6" s="176"/>
      <c r="G6" s="176"/>
      <c r="H6" s="176"/>
      <c r="I6" s="176"/>
      <c r="J6" s="176"/>
      <c r="K6" s="176"/>
      <c r="L6" s="176"/>
      <c r="M6" s="176"/>
      <c r="O6" s="173"/>
    </row>
    <row r="7" spans="1:13" s="28" customFormat="1" ht="21" customHeight="1">
      <c r="A7" s="172"/>
      <c r="B7" s="175" t="s">
        <v>744</v>
      </c>
      <c r="C7" s="176"/>
      <c r="D7" s="176"/>
      <c r="E7" s="176"/>
      <c r="F7" s="176"/>
      <c r="G7" s="176"/>
      <c r="H7" s="176"/>
      <c r="I7" s="176"/>
      <c r="J7" s="176"/>
      <c r="K7" s="176"/>
      <c r="L7" s="176"/>
      <c r="M7" s="176"/>
    </row>
    <row r="8" spans="1:13" s="28" customFormat="1" ht="21" customHeight="1">
      <c r="A8" s="172"/>
      <c r="B8" s="185" t="s">
        <v>808</v>
      </c>
      <c r="C8" s="186"/>
      <c r="D8" s="186"/>
      <c r="E8" s="186"/>
      <c r="F8" s="186"/>
      <c r="G8" s="186"/>
      <c r="H8" s="186"/>
      <c r="I8" s="186"/>
      <c r="J8" s="186"/>
      <c r="K8" s="186"/>
      <c r="L8" s="186"/>
      <c r="M8" s="186"/>
    </row>
    <row r="9" spans="2:13" s="28" customFormat="1" ht="21" customHeight="1">
      <c r="B9" s="175" t="s">
        <v>810</v>
      </c>
      <c r="C9" s="176"/>
      <c r="D9" s="176"/>
      <c r="E9" s="176"/>
      <c r="F9" s="176"/>
      <c r="G9" s="176"/>
      <c r="H9" s="176"/>
      <c r="I9" s="176"/>
      <c r="J9" s="176"/>
      <c r="K9" s="176"/>
      <c r="L9" s="176"/>
      <c r="M9" s="176"/>
    </row>
    <row r="10" spans="2:13" s="28" customFormat="1" ht="8.25" customHeight="1">
      <c r="B10" s="175"/>
      <c r="C10" s="176"/>
      <c r="D10" s="176"/>
      <c r="E10" s="176"/>
      <c r="F10" s="176"/>
      <c r="G10" s="176"/>
      <c r="H10" s="176"/>
      <c r="I10" s="176"/>
      <c r="J10" s="176"/>
      <c r="K10" s="176"/>
      <c r="L10" s="176"/>
      <c r="M10" s="176"/>
    </row>
    <row r="12" spans="2:14" ht="15">
      <c r="B12" s="187" t="s">
        <v>42</v>
      </c>
      <c r="C12" s="187" t="s">
        <v>723</v>
      </c>
      <c r="D12" s="189" t="s">
        <v>26</v>
      </c>
      <c r="E12" s="180" t="s">
        <v>38</v>
      </c>
      <c r="F12" s="180"/>
      <c r="G12" s="180"/>
      <c r="H12" s="180" t="s">
        <v>27</v>
      </c>
      <c r="I12" s="180"/>
      <c r="J12" s="180"/>
      <c r="K12" s="33" t="s">
        <v>28</v>
      </c>
      <c r="L12" s="33" t="s">
        <v>29</v>
      </c>
      <c r="M12" s="33" t="s">
        <v>2</v>
      </c>
      <c r="N12" s="33" t="s">
        <v>23</v>
      </c>
    </row>
    <row r="13" spans="2:14" ht="36">
      <c r="B13" s="188"/>
      <c r="C13" s="188"/>
      <c r="D13" s="190"/>
      <c r="E13" s="31" t="s">
        <v>30</v>
      </c>
      <c r="F13" s="31" t="s">
        <v>31</v>
      </c>
      <c r="G13" s="38" t="s">
        <v>39</v>
      </c>
      <c r="H13" s="31" t="s">
        <v>30</v>
      </c>
      <c r="I13" s="31" t="s">
        <v>31</v>
      </c>
      <c r="J13" s="38" t="s">
        <v>39</v>
      </c>
      <c r="K13" s="32" t="s">
        <v>32</v>
      </c>
      <c r="L13" s="32" t="s">
        <v>33</v>
      </c>
      <c r="M13" s="32" t="s">
        <v>33</v>
      </c>
      <c r="N13" s="32" t="s">
        <v>33</v>
      </c>
    </row>
    <row r="14" spans="2:14" ht="13.5">
      <c r="B14" s="29"/>
      <c r="C14" s="35" t="s">
        <v>34</v>
      </c>
      <c r="D14" s="36" t="s">
        <v>35</v>
      </c>
      <c r="E14" s="34" t="s">
        <v>36</v>
      </c>
      <c r="F14" s="34" t="s">
        <v>37</v>
      </c>
      <c r="G14" s="34">
        <v>3</v>
      </c>
      <c r="H14" s="34" t="s">
        <v>40</v>
      </c>
      <c r="I14" s="34" t="s">
        <v>41</v>
      </c>
      <c r="J14" s="34">
        <v>2</v>
      </c>
      <c r="K14" s="34" t="s">
        <v>864</v>
      </c>
      <c r="L14" s="34" t="s">
        <v>45</v>
      </c>
      <c r="M14" s="34" t="s">
        <v>866</v>
      </c>
      <c r="N14" s="34" t="s">
        <v>51</v>
      </c>
    </row>
    <row r="15" spans="2:14" ht="12.75" customHeight="1">
      <c r="B15" s="182" t="s">
        <v>50</v>
      </c>
      <c r="C15" s="183"/>
      <c r="D15" s="183"/>
      <c r="E15" s="183"/>
      <c r="F15" s="183"/>
      <c r="G15" s="183"/>
      <c r="H15" s="183"/>
      <c r="I15" s="183"/>
      <c r="J15" s="184"/>
      <c r="K15" s="44">
        <f>'初期１'!G11</f>
        <v>0</v>
      </c>
      <c r="L15" s="39">
        <f>'初期１'!G23</f>
        <v>0</v>
      </c>
      <c r="M15" s="39">
        <f>'初期１'!G14</f>
        <v>0</v>
      </c>
      <c r="N15" s="39">
        <f>'初期１'!G26</f>
        <v>0</v>
      </c>
    </row>
    <row r="16" spans="2:14" s="43" customFormat="1" ht="23.25" customHeight="1">
      <c r="B16" s="40">
        <v>1</v>
      </c>
      <c r="C16" s="41" t="s">
        <v>46</v>
      </c>
      <c r="D16" s="37">
        <f>'初期１'!$G$8</f>
        <v>0</v>
      </c>
      <c r="E16" s="42"/>
      <c r="F16" s="42"/>
      <c r="G16" s="42"/>
      <c r="H16" s="42"/>
      <c r="I16" s="42"/>
      <c r="J16" s="42"/>
      <c r="K16" s="42">
        <f>IF(E16="","",$K$15)</f>
      </c>
      <c r="L16" s="42">
        <f>IF(E16="","",$L$15)</f>
      </c>
      <c r="M16" s="42">
        <f>IF(E16="","",$M$15)</f>
      </c>
      <c r="N16" s="42">
        <f>IF(E16="","",$N$15)</f>
      </c>
    </row>
    <row r="17" spans="2:14" s="43" customFormat="1" ht="23.25" customHeight="1">
      <c r="B17" s="40">
        <v>2</v>
      </c>
      <c r="C17" s="41" t="s">
        <v>47</v>
      </c>
      <c r="D17" s="37">
        <f>$D$16</f>
        <v>0</v>
      </c>
      <c r="E17" s="42"/>
      <c r="F17" s="42"/>
      <c r="G17" s="42"/>
      <c r="H17" s="42"/>
      <c r="I17" s="42"/>
      <c r="J17" s="42"/>
      <c r="K17" s="42"/>
      <c r="L17" s="42"/>
      <c r="M17" s="42"/>
      <c r="N17" s="42"/>
    </row>
    <row r="18" spans="2:14" s="43" customFormat="1" ht="23.25" customHeight="1">
      <c r="B18" s="40">
        <v>3</v>
      </c>
      <c r="C18" s="41" t="s">
        <v>48</v>
      </c>
      <c r="D18" s="37">
        <f>$D$16</f>
        <v>0</v>
      </c>
      <c r="E18" s="42"/>
      <c r="F18" s="42"/>
      <c r="G18" s="42"/>
      <c r="H18" s="42"/>
      <c r="I18" s="42"/>
      <c r="J18" s="42"/>
      <c r="K18" s="42"/>
      <c r="L18" s="42"/>
      <c r="M18" s="42"/>
      <c r="N18" s="42"/>
    </row>
    <row r="19" spans="2:14" s="43" customFormat="1" ht="23.25" customHeight="1">
      <c r="B19" s="40">
        <v>4</v>
      </c>
      <c r="C19" s="41" t="s">
        <v>49</v>
      </c>
      <c r="D19" s="37">
        <f>$D$16</f>
        <v>0</v>
      </c>
      <c r="E19" s="55"/>
      <c r="F19" s="55"/>
      <c r="G19" s="55"/>
      <c r="H19" s="55"/>
      <c r="I19" s="55"/>
      <c r="J19" s="55"/>
      <c r="K19" s="42"/>
      <c r="L19" s="42"/>
      <c r="M19" s="42"/>
      <c r="N19" s="42"/>
    </row>
    <row r="20" s="43" customFormat="1" ht="23.25" customHeight="1"/>
    <row r="21" s="43" customFormat="1" ht="23.25" customHeight="1"/>
    <row r="22" s="43" customFormat="1" ht="23.25" customHeight="1"/>
    <row r="23" s="43" customFormat="1" ht="23.25" customHeight="1"/>
    <row r="24" s="43" customFormat="1" ht="23.25" customHeight="1"/>
    <row r="25" s="43" customFormat="1" ht="23.25" customHeight="1"/>
  </sheetData>
  <sheetProtection/>
  <mergeCells count="18">
    <mergeCell ref="B15:J15"/>
    <mergeCell ref="B8:M8"/>
    <mergeCell ref="B9:M9"/>
    <mergeCell ref="B10:M10"/>
    <mergeCell ref="C12:C13"/>
    <mergeCell ref="D12:D13"/>
    <mergeCell ref="E12:G12"/>
    <mergeCell ref="H12:J12"/>
    <mergeCell ref="B12:B13"/>
    <mergeCell ref="O3:O6"/>
    <mergeCell ref="A1:A4"/>
    <mergeCell ref="A6:A8"/>
    <mergeCell ref="B1:M2"/>
    <mergeCell ref="B3:M3"/>
    <mergeCell ref="B4:M4"/>
    <mergeCell ref="B5:M5"/>
    <mergeCell ref="B6:M6"/>
    <mergeCell ref="B7:M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U69"/>
  <sheetViews>
    <sheetView zoomScalePageLayoutView="0" workbookViewId="0" topLeftCell="A1">
      <pane xSplit="3" ySplit="15" topLeftCell="D16" activePane="bottomRight" state="frozen"/>
      <selection pane="topLeft" activeCell="A1" sqref="A1"/>
      <selection pane="topRight" activeCell="E1" sqref="E1"/>
      <selection pane="bottomLeft" activeCell="A16" sqref="A16"/>
      <selection pane="bottomRight" activeCell="R3" sqref="R3:R6"/>
    </sheetView>
  </sheetViews>
  <sheetFormatPr defaultColWidth="9.00390625" defaultRowHeight="13.5"/>
  <cols>
    <col min="7" max="7" width="9.50390625" style="0" bestFit="1" customWidth="1"/>
    <col min="12" max="12" width="9.50390625" style="0" bestFit="1" customWidth="1"/>
    <col min="14" max="16" width="11.00390625" style="0" customWidth="1"/>
    <col min="17" max="17" width="4.00390625" style="0" customWidth="1"/>
    <col min="20" max="20" width="3.625" style="0" customWidth="1"/>
    <col min="21" max="21" width="9.375" style="72" customWidth="1"/>
  </cols>
  <sheetData>
    <row r="1" spans="1:16" ht="13.5">
      <c r="A1" s="171" t="s">
        <v>715</v>
      </c>
      <c r="B1" s="174" t="s">
        <v>43</v>
      </c>
      <c r="C1" s="174"/>
      <c r="D1" s="174"/>
      <c r="E1" s="174"/>
      <c r="F1" s="174"/>
      <c r="G1" s="174"/>
      <c r="H1" s="174"/>
      <c r="I1" s="174"/>
      <c r="J1" s="174"/>
      <c r="K1" s="174"/>
      <c r="L1" s="174"/>
      <c r="M1" s="174"/>
      <c r="N1" s="174"/>
      <c r="O1" s="174"/>
      <c r="P1" s="174"/>
    </row>
    <row r="2" spans="1:16" ht="13.5">
      <c r="A2" s="171"/>
      <c r="B2" s="174"/>
      <c r="C2" s="174"/>
      <c r="D2" s="174"/>
      <c r="E2" s="174"/>
      <c r="F2" s="174"/>
      <c r="G2" s="174"/>
      <c r="H2" s="174"/>
      <c r="I2" s="174"/>
      <c r="J2" s="174"/>
      <c r="K2" s="174"/>
      <c r="L2" s="174"/>
      <c r="M2" s="174"/>
      <c r="N2" s="174"/>
      <c r="O2" s="174"/>
      <c r="P2" s="174"/>
    </row>
    <row r="3" spans="1:18" ht="30" customHeight="1">
      <c r="A3" s="171"/>
      <c r="B3" s="185" t="s">
        <v>822</v>
      </c>
      <c r="C3" s="186"/>
      <c r="D3" s="186"/>
      <c r="E3" s="186"/>
      <c r="F3" s="186"/>
      <c r="G3" s="186"/>
      <c r="H3" s="186"/>
      <c r="I3" s="186"/>
      <c r="J3" s="186"/>
      <c r="K3" s="186"/>
      <c r="L3" s="186"/>
      <c r="M3" s="186"/>
      <c r="N3" s="186"/>
      <c r="O3" s="186"/>
      <c r="P3" s="186"/>
      <c r="R3" s="173" t="s">
        <v>819</v>
      </c>
    </row>
    <row r="4" spans="1:21" s="28" customFormat="1" ht="15" customHeight="1">
      <c r="A4" s="171"/>
      <c r="B4" s="51" t="s">
        <v>724</v>
      </c>
      <c r="C4" s="52"/>
      <c r="D4" s="52"/>
      <c r="E4" s="52"/>
      <c r="F4" s="52"/>
      <c r="G4" s="52"/>
      <c r="H4" s="52"/>
      <c r="I4" s="52"/>
      <c r="J4" s="52"/>
      <c r="K4" s="52"/>
      <c r="L4" s="52"/>
      <c r="M4" s="52"/>
      <c r="N4" s="52"/>
      <c r="O4" s="52"/>
      <c r="P4" s="52"/>
      <c r="R4" s="173"/>
      <c r="U4" s="73"/>
    </row>
    <row r="5" spans="2:21" s="28" customFormat="1" ht="31.5" customHeight="1">
      <c r="B5" s="185" t="s">
        <v>725</v>
      </c>
      <c r="C5" s="186"/>
      <c r="D5" s="186"/>
      <c r="E5" s="186"/>
      <c r="F5" s="186"/>
      <c r="G5" s="186"/>
      <c r="H5" s="186"/>
      <c r="I5" s="186"/>
      <c r="J5" s="186"/>
      <c r="K5" s="186"/>
      <c r="L5" s="186"/>
      <c r="M5" s="186"/>
      <c r="N5" s="186"/>
      <c r="O5" s="186"/>
      <c r="P5" s="186"/>
      <c r="R5" s="173"/>
      <c r="U5" s="73"/>
    </row>
    <row r="6" spans="1:21" s="28" customFormat="1" ht="15.75" customHeight="1">
      <c r="A6" s="172" t="s">
        <v>719</v>
      </c>
      <c r="B6" s="175" t="s">
        <v>44</v>
      </c>
      <c r="C6" s="176"/>
      <c r="D6" s="176"/>
      <c r="E6" s="176"/>
      <c r="F6" s="176"/>
      <c r="G6" s="176"/>
      <c r="H6" s="176"/>
      <c r="I6" s="176"/>
      <c r="J6" s="176"/>
      <c r="K6" s="176"/>
      <c r="L6" s="176"/>
      <c r="M6" s="176"/>
      <c r="N6" s="176"/>
      <c r="O6" s="176"/>
      <c r="P6" s="176"/>
      <c r="R6" s="173"/>
      <c r="U6" s="73"/>
    </row>
    <row r="7" spans="1:21" s="28" customFormat="1" ht="24" customHeight="1">
      <c r="A7" s="172"/>
      <c r="B7" s="185" t="s">
        <v>718</v>
      </c>
      <c r="C7" s="186"/>
      <c r="D7" s="186"/>
      <c r="E7" s="186"/>
      <c r="F7" s="186"/>
      <c r="G7" s="186"/>
      <c r="H7" s="186"/>
      <c r="I7" s="186"/>
      <c r="J7" s="186"/>
      <c r="K7" s="186"/>
      <c r="L7" s="186"/>
      <c r="M7" s="186"/>
      <c r="N7" s="186"/>
      <c r="O7" s="186"/>
      <c r="P7" s="186"/>
      <c r="U7" s="73"/>
    </row>
    <row r="8" spans="1:21" s="28" customFormat="1" ht="13.5">
      <c r="A8" s="172"/>
      <c r="B8" s="175" t="s">
        <v>823</v>
      </c>
      <c r="C8" s="176"/>
      <c r="D8" s="176"/>
      <c r="E8" s="176"/>
      <c r="F8" s="176"/>
      <c r="G8" s="176"/>
      <c r="H8" s="176"/>
      <c r="I8" s="176"/>
      <c r="J8" s="176"/>
      <c r="K8" s="176"/>
      <c r="L8" s="176"/>
      <c r="M8" s="176"/>
      <c r="N8" s="176"/>
      <c r="O8" s="176"/>
      <c r="P8" s="176"/>
      <c r="U8" s="73"/>
    </row>
    <row r="9" spans="2:21" s="28" customFormat="1" ht="29.25" customHeight="1">
      <c r="B9" s="185" t="s">
        <v>811</v>
      </c>
      <c r="C9" s="186"/>
      <c r="D9" s="186"/>
      <c r="E9" s="186"/>
      <c r="F9" s="186"/>
      <c r="G9" s="186"/>
      <c r="H9" s="186"/>
      <c r="I9" s="186"/>
      <c r="J9" s="186"/>
      <c r="K9" s="186"/>
      <c r="L9" s="186"/>
      <c r="M9" s="186"/>
      <c r="N9" s="186"/>
      <c r="O9" s="186"/>
      <c r="P9" s="186"/>
      <c r="U9" s="73"/>
    </row>
    <row r="10" spans="1:21" s="28" customFormat="1" ht="13.5">
      <c r="A10" s="181" t="s">
        <v>734</v>
      </c>
      <c r="B10" s="175" t="s">
        <v>812</v>
      </c>
      <c r="C10" s="176"/>
      <c r="D10" s="176"/>
      <c r="E10" s="176"/>
      <c r="F10" s="176"/>
      <c r="G10" s="176"/>
      <c r="H10" s="176"/>
      <c r="I10" s="176"/>
      <c r="J10" s="176"/>
      <c r="K10" s="176"/>
      <c r="L10" s="176"/>
      <c r="M10" s="176"/>
      <c r="N10" s="176"/>
      <c r="O10" s="176"/>
      <c r="P10" s="176"/>
      <c r="U10" s="73"/>
    </row>
    <row r="11" spans="1:21" ht="13.5">
      <c r="A11" s="181"/>
      <c r="R11" s="64">
        <v>100</v>
      </c>
      <c r="S11" s="64" t="s">
        <v>745</v>
      </c>
      <c r="T11" s="64"/>
      <c r="U11" s="72" t="s">
        <v>738</v>
      </c>
    </row>
    <row r="12" spans="1:21" ht="15">
      <c r="A12" s="181"/>
      <c r="B12" s="29" t="s">
        <v>3</v>
      </c>
      <c r="C12" s="189" t="s">
        <v>26</v>
      </c>
      <c r="D12" s="177" t="s">
        <v>38</v>
      </c>
      <c r="E12" s="178"/>
      <c r="F12" s="178"/>
      <c r="G12" s="178"/>
      <c r="H12" s="179"/>
      <c r="I12" s="177" t="s">
        <v>27</v>
      </c>
      <c r="J12" s="178"/>
      <c r="K12" s="178"/>
      <c r="L12" s="178"/>
      <c r="M12" s="179"/>
      <c r="N12" s="195" t="s">
        <v>28</v>
      </c>
      <c r="O12" s="197" t="s">
        <v>29</v>
      </c>
      <c r="P12" s="194" t="s">
        <v>23</v>
      </c>
      <c r="R12" s="64">
        <v>200</v>
      </c>
      <c r="S12" s="65" t="s">
        <v>746</v>
      </c>
      <c r="T12" s="64"/>
      <c r="U12" s="72" t="s">
        <v>778</v>
      </c>
    </row>
    <row r="13" spans="1:21" ht="27.75" customHeight="1">
      <c r="A13" s="181"/>
      <c r="B13" s="63" t="s">
        <v>777</v>
      </c>
      <c r="C13" s="190"/>
      <c r="D13" s="31" t="s">
        <v>30</v>
      </c>
      <c r="E13" s="31" t="s">
        <v>31</v>
      </c>
      <c r="F13" s="38" t="s">
        <v>39</v>
      </c>
      <c r="G13" s="38" t="s">
        <v>780</v>
      </c>
      <c r="H13" s="38" t="s">
        <v>783</v>
      </c>
      <c r="I13" s="31" t="s">
        <v>30</v>
      </c>
      <c r="J13" s="31" t="s">
        <v>31</v>
      </c>
      <c r="K13" s="38" t="s">
        <v>39</v>
      </c>
      <c r="L13" s="38" t="s">
        <v>780</v>
      </c>
      <c r="M13" s="38" t="s">
        <v>783</v>
      </c>
      <c r="N13" s="196"/>
      <c r="O13" s="198"/>
      <c r="P13" s="194"/>
      <c r="R13" s="64">
        <v>300</v>
      </c>
      <c r="S13" s="64" t="s">
        <v>700</v>
      </c>
      <c r="T13" s="64"/>
      <c r="U13" s="72" t="s">
        <v>779</v>
      </c>
    </row>
    <row r="14" spans="2:21" ht="13.5">
      <c r="B14" s="29"/>
      <c r="C14" s="35" t="s">
        <v>35</v>
      </c>
      <c r="D14" s="34" t="s">
        <v>36</v>
      </c>
      <c r="E14" s="34" t="s">
        <v>37</v>
      </c>
      <c r="F14" s="34">
        <v>3</v>
      </c>
      <c r="G14" s="34">
        <v>123456</v>
      </c>
      <c r="H14" s="74">
        <v>34617</v>
      </c>
      <c r="I14" s="34" t="s">
        <v>862</v>
      </c>
      <c r="J14" s="34" t="s">
        <v>863</v>
      </c>
      <c r="K14" s="34">
        <v>2</v>
      </c>
      <c r="L14" s="34">
        <v>234567</v>
      </c>
      <c r="M14" s="74">
        <v>35005</v>
      </c>
      <c r="N14" s="34"/>
      <c r="O14" s="34"/>
      <c r="P14" s="34"/>
      <c r="R14" s="64">
        <v>400</v>
      </c>
      <c r="S14" s="64" t="s">
        <v>747</v>
      </c>
      <c r="T14" s="64"/>
      <c r="U14" s="72">
        <v>1</v>
      </c>
    </row>
    <row r="15" spans="2:21" ht="13.5">
      <c r="B15" s="191" t="s">
        <v>757</v>
      </c>
      <c r="C15" s="192"/>
      <c r="D15" s="192"/>
      <c r="E15" s="192"/>
      <c r="F15" s="192"/>
      <c r="G15" s="192"/>
      <c r="H15" s="192"/>
      <c r="I15" s="192"/>
      <c r="J15" s="192"/>
      <c r="K15" s="193"/>
      <c r="L15" s="66"/>
      <c r="M15" s="66"/>
      <c r="N15" s="34" t="e">
        <f>'初期１'!$Q$11</f>
        <v>#N/A</v>
      </c>
      <c r="O15" s="34">
        <f>'初期１'!G17</f>
        <v>0</v>
      </c>
      <c r="P15" s="34">
        <f>'初期１'!G20</f>
        <v>0</v>
      </c>
      <c r="R15" s="64">
        <v>500</v>
      </c>
      <c r="S15" s="64" t="s">
        <v>748</v>
      </c>
      <c r="T15" s="64"/>
      <c r="U15" s="72">
        <v>2</v>
      </c>
    </row>
    <row r="16" spans="1:21" ht="15">
      <c r="A16">
        <v>1</v>
      </c>
      <c r="B16" s="29"/>
      <c r="C16" s="50">
        <f>'初期１'!$G$8</f>
        <v>0</v>
      </c>
      <c r="D16" s="30"/>
      <c r="E16" s="30"/>
      <c r="F16" s="30"/>
      <c r="G16" s="30"/>
      <c r="H16" s="75"/>
      <c r="I16" s="30"/>
      <c r="J16" s="30"/>
      <c r="K16" s="30"/>
      <c r="L16" s="30"/>
      <c r="M16" s="75"/>
      <c r="N16" s="30">
        <f>IF(D16="","",$N$15)</f>
      </c>
      <c r="O16" s="30">
        <f>IF(D16="","",$O$15)</f>
      </c>
      <c r="P16" s="30">
        <f>IF(D16="","",$P$15)</f>
      </c>
      <c r="R16" s="64">
        <v>600</v>
      </c>
      <c r="S16" s="64" t="s">
        <v>749</v>
      </c>
      <c r="T16" s="64"/>
      <c r="U16" s="72">
        <v>3</v>
      </c>
    </row>
    <row r="17" spans="1:21" ht="15">
      <c r="A17">
        <v>2</v>
      </c>
      <c r="B17" s="29"/>
      <c r="C17" s="50">
        <f>'初期１'!$G$8</f>
        <v>0</v>
      </c>
      <c r="D17" s="30"/>
      <c r="E17" s="30"/>
      <c r="F17" s="30"/>
      <c r="G17" s="30"/>
      <c r="H17" s="75"/>
      <c r="I17" s="30"/>
      <c r="J17" s="30"/>
      <c r="K17" s="30"/>
      <c r="L17" s="30"/>
      <c r="M17" s="75"/>
      <c r="N17" s="30">
        <f>IF(D17="","",$N$15)</f>
      </c>
      <c r="O17" s="30">
        <f>IF(D17="","",$O$15)</f>
      </c>
      <c r="P17" s="30">
        <f aca="true" t="shared" si="0" ref="P17:P25">IF(D17="","",$P$15)</f>
      </c>
      <c r="R17" s="64">
        <v>700</v>
      </c>
      <c r="S17" s="64" t="s">
        <v>750</v>
      </c>
      <c r="T17" s="64"/>
      <c r="U17" s="72">
        <v>4</v>
      </c>
    </row>
    <row r="18" spans="1:21" ht="15">
      <c r="A18">
        <v>3</v>
      </c>
      <c r="B18" s="29"/>
      <c r="C18" s="50">
        <f>'初期１'!$G$8</f>
        <v>0</v>
      </c>
      <c r="D18" s="30"/>
      <c r="E18" s="30"/>
      <c r="F18" s="30"/>
      <c r="G18" s="30"/>
      <c r="H18" s="75"/>
      <c r="I18" s="30"/>
      <c r="J18" s="30"/>
      <c r="K18" s="30"/>
      <c r="L18" s="30"/>
      <c r="M18" s="75"/>
      <c r="N18" s="30">
        <f aca="true" t="shared" si="1" ref="N18:N25">IF(D18="","",$N$15)</f>
      </c>
      <c r="O18" s="30">
        <f aca="true" t="shared" si="2" ref="O18:O25">IF(D18="","",$O$15)</f>
      </c>
      <c r="P18" s="30">
        <f t="shared" si="0"/>
      </c>
      <c r="R18" s="64">
        <v>800</v>
      </c>
      <c r="S18" s="64" t="s">
        <v>709</v>
      </c>
      <c r="T18" s="64"/>
      <c r="U18" s="72">
        <v>5</v>
      </c>
    </row>
    <row r="19" spans="1:21" ht="15">
      <c r="A19">
        <v>4</v>
      </c>
      <c r="B19" s="29"/>
      <c r="C19" s="50">
        <f>'初期１'!$G$8</f>
        <v>0</v>
      </c>
      <c r="D19" s="30"/>
      <c r="E19" s="30"/>
      <c r="F19" s="30"/>
      <c r="G19" s="30"/>
      <c r="H19" s="75"/>
      <c r="I19" s="30"/>
      <c r="J19" s="30"/>
      <c r="K19" s="30"/>
      <c r="L19" s="30"/>
      <c r="M19" s="75"/>
      <c r="N19" s="30">
        <f t="shared" si="1"/>
      </c>
      <c r="O19" s="30">
        <f t="shared" si="2"/>
      </c>
      <c r="P19" s="30">
        <f t="shared" si="0"/>
      </c>
      <c r="R19" s="64">
        <v>900</v>
      </c>
      <c r="S19" s="64" t="s">
        <v>751</v>
      </c>
      <c r="T19" s="64"/>
      <c r="U19" s="72">
        <v>6</v>
      </c>
    </row>
    <row r="20" spans="1:21" ht="15">
      <c r="A20">
        <v>5</v>
      </c>
      <c r="B20" s="29"/>
      <c r="C20" s="50">
        <f>'初期１'!$G$8</f>
        <v>0</v>
      </c>
      <c r="D20" s="30"/>
      <c r="E20" s="30"/>
      <c r="F20" s="30"/>
      <c r="G20" s="30"/>
      <c r="H20" s="75"/>
      <c r="I20" s="30"/>
      <c r="J20" s="30"/>
      <c r="K20" s="30"/>
      <c r="L20" s="30"/>
      <c r="M20" s="75"/>
      <c r="N20" s="30">
        <f t="shared" si="1"/>
      </c>
      <c r="O20" s="30">
        <f t="shared" si="2"/>
      </c>
      <c r="P20" s="30">
        <f t="shared" si="0"/>
      </c>
      <c r="R20" s="64">
        <v>1000</v>
      </c>
      <c r="S20" s="64" t="s">
        <v>752</v>
      </c>
      <c r="T20" s="64"/>
      <c r="U20" s="72">
        <v>7</v>
      </c>
    </row>
    <row r="21" spans="1:21" ht="15">
      <c r="A21">
        <v>6</v>
      </c>
      <c r="B21" s="29"/>
      <c r="C21" s="50">
        <f>'初期１'!$G$8</f>
        <v>0</v>
      </c>
      <c r="D21" s="30"/>
      <c r="E21" s="30"/>
      <c r="F21" s="30"/>
      <c r="G21" s="30"/>
      <c r="H21" s="75"/>
      <c r="I21" s="30"/>
      <c r="J21" s="30"/>
      <c r="K21" s="30"/>
      <c r="L21" s="30"/>
      <c r="M21" s="75"/>
      <c r="N21" s="30">
        <f t="shared" si="1"/>
      </c>
      <c r="O21" s="30">
        <f t="shared" si="2"/>
      </c>
      <c r="P21" s="30">
        <f t="shared" si="0"/>
      </c>
      <c r="R21" s="64">
        <v>1100</v>
      </c>
      <c r="S21" s="64" t="s">
        <v>753</v>
      </c>
      <c r="T21" s="64"/>
      <c r="U21" s="72">
        <v>8</v>
      </c>
    </row>
    <row r="22" spans="1:21" ht="15">
      <c r="A22">
        <v>7</v>
      </c>
      <c r="B22" s="29"/>
      <c r="C22" s="50">
        <f>'初期１'!$G$8</f>
        <v>0</v>
      </c>
      <c r="D22" s="30"/>
      <c r="E22" s="30"/>
      <c r="F22" s="30"/>
      <c r="G22" s="30"/>
      <c r="H22" s="75"/>
      <c r="I22" s="30"/>
      <c r="J22" s="30"/>
      <c r="K22" s="30"/>
      <c r="L22" s="30"/>
      <c r="M22" s="75"/>
      <c r="N22" s="30">
        <f t="shared" si="1"/>
      </c>
      <c r="O22" s="30">
        <f t="shared" si="2"/>
      </c>
      <c r="P22" s="30">
        <f t="shared" si="0"/>
      </c>
      <c r="R22" s="64">
        <v>1200</v>
      </c>
      <c r="S22" s="64" t="s">
        <v>574</v>
      </c>
      <c r="T22" s="64"/>
      <c r="U22" s="72">
        <v>9</v>
      </c>
    </row>
    <row r="23" spans="1:21" ht="15">
      <c r="A23">
        <v>8</v>
      </c>
      <c r="B23" s="29"/>
      <c r="C23" s="50">
        <f>'初期１'!$G$8</f>
        <v>0</v>
      </c>
      <c r="D23" s="30"/>
      <c r="E23" s="30"/>
      <c r="F23" s="30"/>
      <c r="G23" s="30"/>
      <c r="H23" s="30"/>
      <c r="I23" s="30"/>
      <c r="J23" s="30"/>
      <c r="K23" s="30"/>
      <c r="L23" s="30"/>
      <c r="M23" s="30"/>
      <c r="N23" s="30">
        <f t="shared" si="1"/>
      </c>
      <c r="O23" s="30">
        <f t="shared" si="2"/>
      </c>
      <c r="P23" s="30">
        <f t="shared" si="0"/>
      </c>
      <c r="R23" s="64">
        <v>1300</v>
      </c>
      <c r="S23" s="64" t="s">
        <v>576</v>
      </c>
      <c r="T23" s="64"/>
      <c r="U23" s="72">
        <v>10</v>
      </c>
    </row>
    <row r="24" spans="1:21" ht="15">
      <c r="A24">
        <v>9</v>
      </c>
      <c r="B24" s="29"/>
      <c r="C24" s="50">
        <f>'初期１'!$G$8</f>
        <v>0</v>
      </c>
      <c r="D24" s="30"/>
      <c r="E24" s="30"/>
      <c r="F24" s="30"/>
      <c r="G24" s="30"/>
      <c r="H24" s="30"/>
      <c r="I24" s="30"/>
      <c r="J24" s="30"/>
      <c r="K24" s="30"/>
      <c r="L24" s="30"/>
      <c r="M24" s="30"/>
      <c r="N24" s="30">
        <f t="shared" si="1"/>
      </c>
      <c r="O24" s="30">
        <f t="shared" si="2"/>
      </c>
      <c r="P24" s="30">
        <f t="shared" si="0"/>
      </c>
      <c r="R24" s="64">
        <v>1400</v>
      </c>
      <c r="S24" s="64" t="s">
        <v>578</v>
      </c>
      <c r="T24" s="64"/>
      <c r="U24" s="72">
        <v>11</v>
      </c>
    </row>
    <row r="25" spans="1:21" ht="15">
      <c r="A25">
        <v>10</v>
      </c>
      <c r="B25" s="29"/>
      <c r="C25" s="50">
        <f>'初期１'!$G$8</f>
        <v>0</v>
      </c>
      <c r="D25" s="30"/>
      <c r="E25" s="30"/>
      <c r="F25" s="30"/>
      <c r="G25" s="30"/>
      <c r="H25" s="30"/>
      <c r="I25" s="30"/>
      <c r="J25" s="30"/>
      <c r="K25" s="30"/>
      <c r="L25" s="30"/>
      <c r="M25" s="30"/>
      <c r="N25" s="30">
        <f t="shared" si="1"/>
      </c>
      <c r="O25" s="30">
        <f t="shared" si="2"/>
      </c>
      <c r="P25" s="30">
        <f t="shared" si="0"/>
      </c>
      <c r="R25" s="64"/>
      <c r="S25" s="64"/>
      <c r="T25" s="64"/>
      <c r="U25" s="72">
        <v>12</v>
      </c>
    </row>
    <row r="26" spans="18:21" ht="13.5">
      <c r="R26" s="64"/>
      <c r="S26" s="64"/>
      <c r="T26" s="64"/>
      <c r="U26" s="72">
        <v>19</v>
      </c>
    </row>
    <row r="27" spans="18:21" ht="13.5">
      <c r="R27" s="64"/>
      <c r="S27" s="64"/>
      <c r="T27" s="64"/>
      <c r="U27" s="72">
        <v>20</v>
      </c>
    </row>
    <row r="28" spans="18:21" ht="13.5">
      <c r="R28" s="64"/>
      <c r="S28" s="64"/>
      <c r="T28" s="64"/>
      <c r="U28" s="72">
        <v>21</v>
      </c>
    </row>
    <row r="29" spans="18:21" ht="13.5">
      <c r="R29" s="64"/>
      <c r="S29" s="64"/>
      <c r="T29" s="64"/>
      <c r="U29" s="72">
        <v>22</v>
      </c>
    </row>
    <row r="30" spans="18:21" ht="13.5">
      <c r="R30" s="64"/>
      <c r="S30" s="64"/>
      <c r="T30" s="64"/>
      <c r="U30" s="72">
        <v>23</v>
      </c>
    </row>
    <row r="31" spans="18:21" ht="13.5">
      <c r="R31" s="64"/>
      <c r="S31" s="64"/>
      <c r="T31" s="64"/>
      <c r="U31" s="72">
        <v>24</v>
      </c>
    </row>
    <row r="32" spans="18:21" ht="13.5">
      <c r="R32" s="64"/>
      <c r="S32" s="64"/>
      <c r="T32" s="64"/>
      <c r="U32" s="72">
        <v>25</v>
      </c>
    </row>
    <row r="33" spans="18:21" ht="13.5">
      <c r="R33" s="64"/>
      <c r="S33" s="64"/>
      <c r="T33" s="64"/>
      <c r="U33" s="72">
        <v>26</v>
      </c>
    </row>
    <row r="34" spans="18:21" ht="13.5">
      <c r="R34" s="64"/>
      <c r="S34" s="64"/>
      <c r="T34" s="64"/>
      <c r="U34" s="72">
        <v>27</v>
      </c>
    </row>
    <row r="35" spans="18:21" ht="13.5">
      <c r="R35" s="64"/>
      <c r="S35" s="64"/>
      <c r="T35" s="64"/>
      <c r="U35" s="72">
        <v>28</v>
      </c>
    </row>
    <row r="36" spans="18:21" ht="13.5">
      <c r="R36" s="64"/>
      <c r="S36" s="64"/>
      <c r="T36" s="64"/>
      <c r="U36" s="72">
        <v>29</v>
      </c>
    </row>
    <row r="37" spans="18:21" ht="13.5">
      <c r="R37" s="64"/>
      <c r="S37" s="64"/>
      <c r="T37" s="64"/>
      <c r="U37" s="72">
        <v>30</v>
      </c>
    </row>
    <row r="38" spans="18:21" ht="13.5">
      <c r="R38" s="64"/>
      <c r="S38" s="64"/>
      <c r="T38" s="64"/>
      <c r="U38" s="72" t="s">
        <v>851</v>
      </c>
    </row>
    <row r="39" spans="18:20" ht="13.5">
      <c r="R39" s="64"/>
      <c r="S39" s="64"/>
      <c r="T39" s="64"/>
    </row>
    <row r="40" spans="18:20" ht="13.5">
      <c r="R40" s="64"/>
      <c r="S40" s="64"/>
      <c r="T40" s="64"/>
    </row>
    <row r="41" spans="18:20" ht="13.5">
      <c r="R41" s="64"/>
      <c r="S41" s="64"/>
      <c r="T41" s="64"/>
    </row>
    <row r="42" spans="18:20" ht="13.5">
      <c r="R42" s="64"/>
      <c r="S42" s="64"/>
      <c r="T42" s="64"/>
    </row>
    <row r="43" spans="18:20" ht="13.5">
      <c r="R43" s="64"/>
      <c r="S43" s="64"/>
      <c r="T43" s="64"/>
    </row>
    <row r="44" spans="18:20" ht="13.5">
      <c r="R44" s="64"/>
      <c r="S44" s="64"/>
      <c r="T44" s="64"/>
    </row>
    <row r="45" spans="18:20" ht="13.5">
      <c r="R45" s="64"/>
      <c r="S45" s="64"/>
      <c r="T45" s="64"/>
    </row>
    <row r="46" spans="18:20" ht="13.5">
      <c r="R46" s="64"/>
      <c r="S46" s="64"/>
      <c r="T46" s="64"/>
    </row>
    <row r="47" spans="18:20" ht="13.5">
      <c r="R47" s="64"/>
      <c r="S47" s="64"/>
      <c r="T47" s="64"/>
    </row>
    <row r="48" spans="18:20" ht="13.5">
      <c r="R48" s="64"/>
      <c r="S48" s="64"/>
      <c r="T48" s="64"/>
    </row>
    <row r="49" spans="18:20" ht="13.5">
      <c r="R49" s="64"/>
      <c r="S49" s="64"/>
      <c r="T49" s="64"/>
    </row>
    <row r="50" spans="18:20" ht="13.5">
      <c r="R50" s="64"/>
      <c r="S50" s="64"/>
      <c r="T50" s="64"/>
    </row>
    <row r="51" spans="18:20" ht="13.5">
      <c r="R51" s="64"/>
      <c r="S51" s="64"/>
      <c r="T51" s="64"/>
    </row>
    <row r="52" spans="18:20" ht="13.5">
      <c r="R52" s="64"/>
      <c r="S52" s="64"/>
      <c r="T52" s="64"/>
    </row>
    <row r="53" spans="18:20" ht="13.5">
      <c r="R53" s="64"/>
      <c r="S53" s="64"/>
      <c r="T53" s="64"/>
    </row>
    <row r="54" spans="18:20" ht="13.5">
      <c r="R54" s="64"/>
      <c r="S54" s="64"/>
      <c r="T54" s="64"/>
    </row>
    <row r="55" spans="18:20" ht="13.5">
      <c r="R55" s="64"/>
      <c r="S55" s="64"/>
      <c r="T55" s="64"/>
    </row>
    <row r="56" spans="18:20" ht="13.5">
      <c r="R56" s="64"/>
      <c r="S56" s="64"/>
      <c r="T56" s="64"/>
    </row>
    <row r="57" spans="18:20" ht="13.5">
      <c r="R57" s="64"/>
      <c r="S57" s="64"/>
      <c r="T57" s="64"/>
    </row>
    <row r="58" spans="18:20" ht="13.5">
      <c r="R58" s="64"/>
      <c r="S58" s="64"/>
      <c r="T58" s="64"/>
    </row>
    <row r="59" spans="18:20" ht="13.5">
      <c r="R59" s="64"/>
      <c r="S59" s="64"/>
      <c r="T59" s="64"/>
    </row>
    <row r="60" spans="18:20" ht="13.5">
      <c r="R60" s="64"/>
      <c r="S60" s="64"/>
      <c r="T60" s="64"/>
    </row>
    <row r="61" spans="18:20" ht="13.5">
      <c r="R61" s="64"/>
      <c r="S61" s="64"/>
      <c r="T61" s="64"/>
    </row>
    <row r="62" spans="18:20" ht="13.5">
      <c r="R62" s="64"/>
      <c r="S62" s="64"/>
      <c r="T62" s="64"/>
    </row>
    <row r="63" spans="18:20" ht="13.5">
      <c r="R63" s="64"/>
      <c r="S63" s="64"/>
      <c r="T63" s="64"/>
    </row>
    <row r="64" spans="18:20" ht="13.5">
      <c r="R64" s="64"/>
      <c r="S64" s="64"/>
      <c r="T64" s="64"/>
    </row>
    <row r="65" spans="18:20" ht="13.5">
      <c r="R65" s="64"/>
      <c r="S65" s="64"/>
      <c r="T65" s="64"/>
    </row>
    <row r="66" spans="18:20" ht="13.5">
      <c r="R66" s="64"/>
      <c r="S66" s="64"/>
      <c r="T66" s="64"/>
    </row>
    <row r="67" spans="18:20" ht="13.5">
      <c r="R67" s="64"/>
      <c r="S67" s="64"/>
      <c r="T67" s="64"/>
    </row>
    <row r="68" spans="18:20" ht="13.5">
      <c r="R68" s="64"/>
      <c r="S68" s="64"/>
      <c r="T68" s="64"/>
    </row>
    <row r="69" spans="18:20" ht="13.5">
      <c r="R69" s="64"/>
      <c r="S69" s="64"/>
      <c r="T69" s="64"/>
    </row>
  </sheetData>
  <sheetProtection/>
  <mergeCells count="19">
    <mergeCell ref="B1:P2"/>
    <mergeCell ref="B8:P8"/>
    <mergeCell ref="A10:A13"/>
    <mergeCell ref="N12:N13"/>
    <mergeCell ref="B6:P6"/>
    <mergeCell ref="B7:P7"/>
    <mergeCell ref="A1:A4"/>
    <mergeCell ref="A6:A8"/>
    <mergeCell ref="O12:O13"/>
    <mergeCell ref="D12:H12"/>
    <mergeCell ref="C12:C13"/>
    <mergeCell ref="B15:K15"/>
    <mergeCell ref="R3:R6"/>
    <mergeCell ref="B9:P9"/>
    <mergeCell ref="B10:P10"/>
    <mergeCell ref="B3:P3"/>
    <mergeCell ref="B5:P5"/>
    <mergeCell ref="I12:M12"/>
    <mergeCell ref="P12:P13"/>
  </mergeCells>
  <dataValidations count="1">
    <dataValidation type="list" allowBlank="1" showInputMessage="1" showErrorMessage="1" sqref="B16:B25">
      <formula1>$U$11:$U$38</formula1>
    </dataValidation>
  </dataValidations>
  <hyperlinks>
    <hyperlink ref="R3:R6" location="'申込書(男子)'!Print_Area" display="'申込書(男子)'!Print_Area"/>
    <hyperlink ref="A1:A4" location="表紙!A1" display="表紙へ"/>
  </hyperlinks>
  <printOptions/>
  <pageMargins left="0.7086614173228347" right="0.7086614173228347" top="0.7480314960629921" bottom="0.7480314960629921" header="0.31496062992125984" footer="0.31496062992125984"/>
  <pageSetup fitToHeight="1" fitToWidth="1"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U69"/>
  <sheetViews>
    <sheetView zoomScalePageLayoutView="0" workbookViewId="0" topLeftCell="A1">
      <pane xSplit="3" ySplit="15" topLeftCell="D16" activePane="bottomRight" state="frozen"/>
      <selection pane="topLeft" activeCell="A1" sqref="A1"/>
      <selection pane="topRight" activeCell="E1" sqref="E1"/>
      <selection pane="bottomLeft" activeCell="A16" sqref="A16"/>
      <selection pane="bottomRight" activeCell="A1" sqref="A1:A4"/>
    </sheetView>
  </sheetViews>
  <sheetFormatPr defaultColWidth="9.00390625" defaultRowHeight="13.5"/>
  <cols>
    <col min="7" max="7" width="9.50390625" style="0" bestFit="1" customWidth="1"/>
    <col min="12" max="12" width="9.50390625" style="0" bestFit="1" customWidth="1"/>
    <col min="13" max="13" width="10.125" style="0" bestFit="1" customWidth="1"/>
    <col min="14" max="16" width="11.00390625" style="0" customWidth="1"/>
    <col min="17" max="17" width="9.00390625" style="0" hidden="1" customWidth="1"/>
    <col min="18" max="18" width="1.875" style="0" customWidth="1"/>
    <col min="20" max="20" width="3.625" style="0" customWidth="1"/>
    <col min="21" max="21" width="9.375" style="72" customWidth="1"/>
  </cols>
  <sheetData>
    <row r="1" spans="1:16" ht="13.5" customHeight="1">
      <c r="A1" s="171" t="s">
        <v>715</v>
      </c>
      <c r="B1" s="174" t="s">
        <v>43</v>
      </c>
      <c r="C1" s="174"/>
      <c r="D1" s="174"/>
      <c r="E1" s="174"/>
      <c r="F1" s="174"/>
      <c r="G1" s="174"/>
      <c r="H1" s="174"/>
      <c r="I1" s="174"/>
      <c r="J1" s="174"/>
      <c r="K1" s="174"/>
      <c r="L1" s="174"/>
      <c r="M1" s="174"/>
      <c r="N1" s="174"/>
      <c r="O1" s="174"/>
      <c r="P1" s="174"/>
    </row>
    <row r="2" spans="1:16" ht="13.5" customHeight="1">
      <c r="A2" s="171"/>
      <c r="B2" s="174"/>
      <c r="C2" s="174"/>
      <c r="D2" s="174"/>
      <c r="E2" s="174"/>
      <c r="F2" s="174"/>
      <c r="G2" s="174"/>
      <c r="H2" s="174"/>
      <c r="I2" s="174"/>
      <c r="J2" s="174"/>
      <c r="K2" s="174"/>
      <c r="L2" s="174"/>
      <c r="M2" s="174"/>
      <c r="N2" s="174"/>
      <c r="O2" s="174"/>
      <c r="P2" s="174"/>
    </row>
    <row r="3" spans="1:16" ht="29.25" customHeight="1">
      <c r="A3" s="171"/>
      <c r="B3" s="185" t="s">
        <v>822</v>
      </c>
      <c r="C3" s="185"/>
      <c r="D3" s="185"/>
      <c r="E3" s="185"/>
      <c r="F3" s="185"/>
      <c r="G3" s="185"/>
      <c r="H3" s="185"/>
      <c r="I3" s="185"/>
      <c r="J3" s="185"/>
      <c r="K3" s="185"/>
      <c r="L3" s="185"/>
      <c r="M3" s="185"/>
      <c r="N3" s="185"/>
      <c r="O3" s="185"/>
      <c r="P3" s="185"/>
    </row>
    <row r="4" spans="1:21" s="28" customFormat="1" ht="16.5" customHeight="1">
      <c r="A4" s="171"/>
      <c r="B4" s="51" t="s">
        <v>724</v>
      </c>
      <c r="C4" s="52"/>
      <c r="D4" s="52"/>
      <c r="E4" s="52"/>
      <c r="F4" s="52"/>
      <c r="G4" s="52"/>
      <c r="H4" s="52"/>
      <c r="I4" s="52"/>
      <c r="J4" s="52"/>
      <c r="K4" s="52"/>
      <c r="L4" s="52"/>
      <c r="M4" s="52"/>
      <c r="N4" s="52"/>
      <c r="O4" s="52"/>
      <c r="P4" s="52"/>
      <c r="S4" s="173" t="s">
        <v>820</v>
      </c>
      <c r="U4" s="73"/>
    </row>
    <row r="5" spans="2:21" s="28" customFormat="1" ht="29.25" customHeight="1">
      <c r="B5" s="185" t="s">
        <v>815</v>
      </c>
      <c r="C5" s="185"/>
      <c r="D5" s="185"/>
      <c r="E5" s="185"/>
      <c r="F5" s="185"/>
      <c r="G5" s="185"/>
      <c r="H5" s="185"/>
      <c r="I5" s="185"/>
      <c r="J5" s="185"/>
      <c r="K5" s="185"/>
      <c r="L5" s="185"/>
      <c r="M5" s="185"/>
      <c r="N5" s="185"/>
      <c r="O5" s="185"/>
      <c r="P5" s="185"/>
      <c r="S5" s="173"/>
      <c r="U5" s="73"/>
    </row>
    <row r="6" spans="1:21" s="28" customFormat="1" ht="20.25" customHeight="1">
      <c r="A6" s="172" t="s">
        <v>716</v>
      </c>
      <c r="B6" s="175" t="s">
        <v>44</v>
      </c>
      <c r="C6" s="176"/>
      <c r="D6" s="176"/>
      <c r="E6" s="176"/>
      <c r="F6" s="176"/>
      <c r="G6" s="176"/>
      <c r="H6" s="176"/>
      <c r="I6" s="176"/>
      <c r="J6" s="176"/>
      <c r="K6" s="176"/>
      <c r="L6" s="176"/>
      <c r="N6" s="85"/>
      <c r="S6" s="173"/>
      <c r="U6" s="73"/>
    </row>
    <row r="7" spans="1:21" s="28" customFormat="1" ht="13.5" customHeight="1">
      <c r="A7" s="172"/>
      <c r="B7" s="185" t="s">
        <v>718</v>
      </c>
      <c r="C7" s="186"/>
      <c r="D7" s="186"/>
      <c r="E7" s="186"/>
      <c r="F7" s="186"/>
      <c r="G7" s="186"/>
      <c r="H7" s="186"/>
      <c r="I7" s="186"/>
      <c r="J7" s="186"/>
      <c r="K7" s="186"/>
      <c r="L7" s="186"/>
      <c r="N7" s="85"/>
      <c r="S7" s="173"/>
      <c r="U7" s="73"/>
    </row>
    <row r="8" spans="1:21" s="28" customFormat="1" ht="13.5">
      <c r="A8" s="172"/>
      <c r="B8" s="175" t="s">
        <v>823</v>
      </c>
      <c r="C8" s="175"/>
      <c r="D8" s="175"/>
      <c r="E8" s="175"/>
      <c r="F8" s="175"/>
      <c r="G8" s="175"/>
      <c r="H8" s="175"/>
      <c r="I8" s="175"/>
      <c r="J8" s="175"/>
      <c r="K8" s="175"/>
      <c r="L8" s="175"/>
      <c r="M8" s="175"/>
      <c r="N8" s="175"/>
      <c r="O8" s="175"/>
      <c r="P8" s="175"/>
      <c r="U8" s="73"/>
    </row>
    <row r="9" spans="2:21" s="28" customFormat="1" ht="29.25" customHeight="1">
      <c r="B9" s="185" t="s">
        <v>811</v>
      </c>
      <c r="C9" s="185"/>
      <c r="D9" s="185"/>
      <c r="E9" s="185"/>
      <c r="F9" s="185"/>
      <c r="G9" s="185"/>
      <c r="H9" s="185"/>
      <c r="I9" s="185"/>
      <c r="J9" s="185"/>
      <c r="K9" s="185"/>
      <c r="L9" s="185"/>
      <c r="M9" s="185"/>
      <c r="N9" s="185"/>
      <c r="O9" s="185"/>
      <c r="P9" s="185"/>
      <c r="U9" s="73"/>
    </row>
    <row r="10" spans="2:21" s="28" customFormat="1" ht="13.5">
      <c r="B10" s="175" t="s">
        <v>812</v>
      </c>
      <c r="C10" s="175"/>
      <c r="D10" s="175"/>
      <c r="E10" s="175"/>
      <c r="F10" s="175"/>
      <c r="G10" s="175"/>
      <c r="H10" s="175"/>
      <c r="I10" s="175"/>
      <c r="J10" s="175"/>
      <c r="K10" s="175"/>
      <c r="L10" s="175"/>
      <c r="M10" s="175"/>
      <c r="N10" s="175"/>
      <c r="O10" s="175"/>
      <c r="P10" s="175"/>
      <c r="U10" s="73"/>
    </row>
    <row r="11" spans="17:21" ht="13.5">
      <c r="Q11" t="s">
        <v>738</v>
      </c>
      <c r="S11" s="64" t="s">
        <v>702</v>
      </c>
      <c r="T11" s="64"/>
      <c r="U11" s="72" t="s">
        <v>738</v>
      </c>
    </row>
    <row r="12" spans="2:21" ht="15">
      <c r="B12" s="29" t="s">
        <v>3</v>
      </c>
      <c r="C12" s="189" t="s">
        <v>26</v>
      </c>
      <c r="D12" s="177" t="s">
        <v>38</v>
      </c>
      <c r="E12" s="178"/>
      <c r="F12" s="178"/>
      <c r="G12" s="178"/>
      <c r="H12" s="179"/>
      <c r="I12" s="177" t="s">
        <v>27</v>
      </c>
      <c r="J12" s="178"/>
      <c r="K12" s="178"/>
      <c r="L12" s="178"/>
      <c r="M12" s="179"/>
      <c r="N12" s="195" t="s">
        <v>28</v>
      </c>
      <c r="O12" s="197" t="s">
        <v>29</v>
      </c>
      <c r="P12" s="194" t="s">
        <v>23</v>
      </c>
      <c r="Q12" t="s">
        <v>722</v>
      </c>
      <c r="S12" s="65" t="s">
        <v>703</v>
      </c>
      <c r="T12" s="64"/>
      <c r="U12" s="72" t="s">
        <v>778</v>
      </c>
    </row>
    <row r="13" spans="2:21" ht="27" customHeight="1">
      <c r="B13" s="63" t="s">
        <v>712</v>
      </c>
      <c r="C13" s="190"/>
      <c r="D13" s="31" t="s">
        <v>30</v>
      </c>
      <c r="E13" s="31" t="s">
        <v>31</v>
      </c>
      <c r="F13" s="38" t="s">
        <v>39</v>
      </c>
      <c r="G13" s="38" t="s">
        <v>780</v>
      </c>
      <c r="H13" s="38" t="s">
        <v>783</v>
      </c>
      <c r="I13" s="31" t="s">
        <v>30</v>
      </c>
      <c r="J13" s="31" t="s">
        <v>31</v>
      </c>
      <c r="K13" s="38" t="s">
        <v>39</v>
      </c>
      <c r="L13" s="38" t="s">
        <v>780</v>
      </c>
      <c r="M13" s="38" t="s">
        <v>783</v>
      </c>
      <c r="N13" s="196"/>
      <c r="O13" s="198"/>
      <c r="P13" s="194"/>
      <c r="Q13" t="s">
        <v>739</v>
      </c>
      <c r="S13" s="64" t="s">
        <v>700</v>
      </c>
      <c r="T13" s="64"/>
      <c r="U13" s="72" t="s">
        <v>779</v>
      </c>
    </row>
    <row r="14" spans="2:21" ht="13.5">
      <c r="B14" s="29"/>
      <c r="C14" s="35" t="s">
        <v>35</v>
      </c>
      <c r="D14" s="34" t="s">
        <v>36</v>
      </c>
      <c r="E14" s="34" t="s">
        <v>37</v>
      </c>
      <c r="F14" s="34">
        <v>3</v>
      </c>
      <c r="G14" s="34">
        <v>123456</v>
      </c>
      <c r="H14" s="74">
        <v>34617</v>
      </c>
      <c r="I14" s="34" t="s">
        <v>862</v>
      </c>
      <c r="J14" s="34" t="s">
        <v>863</v>
      </c>
      <c r="K14" s="34">
        <v>2</v>
      </c>
      <c r="L14" s="34">
        <v>234567</v>
      </c>
      <c r="M14" s="74">
        <v>35005</v>
      </c>
      <c r="N14" s="34"/>
      <c r="O14" s="34"/>
      <c r="P14" s="34"/>
      <c r="Q14" t="s">
        <v>740</v>
      </c>
      <c r="S14" s="64" t="s">
        <v>701</v>
      </c>
      <c r="T14" s="64"/>
      <c r="U14" s="72">
        <v>1</v>
      </c>
    </row>
    <row r="15" spans="2:21" ht="13.5">
      <c r="B15" s="191" t="s">
        <v>757</v>
      </c>
      <c r="C15" s="192"/>
      <c r="D15" s="192"/>
      <c r="E15" s="192"/>
      <c r="F15" s="192"/>
      <c r="G15" s="192"/>
      <c r="H15" s="192"/>
      <c r="I15" s="193"/>
      <c r="J15" s="66"/>
      <c r="K15" s="66"/>
      <c r="L15" s="66"/>
      <c r="M15" s="66"/>
      <c r="N15" s="34" t="e">
        <f>'初期１'!$Q$11</f>
        <v>#N/A</v>
      </c>
      <c r="O15" s="34">
        <f>'初期１'!G23</f>
        <v>0</v>
      </c>
      <c r="P15" s="34">
        <f>'初期１'!G26</f>
        <v>0</v>
      </c>
      <c r="Q15">
        <v>1</v>
      </c>
      <c r="S15" s="64" t="s">
        <v>748</v>
      </c>
      <c r="T15" s="64"/>
      <c r="U15" s="72">
        <v>2</v>
      </c>
    </row>
    <row r="16" spans="1:21" ht="15">
      <c r="A16">
        <v>1</v>
      </c>
      <c r="B16" s="29"/>
      <c r="C16" s="50">
        <f>'初期１'!$G$8</f>
        <v>0</v>
      </c>
      <c r="D16" s="30"/>
      <c r="E16" s="30"/>
      <c r="F16" s="30"/>
      <c r="G16" s="30"/>
      <c r="H16" s="75"/>
      <c r="I16" s="30"/>
      <c r="J16" s="30"/>
      <c r="K16" s="30"/>
      <c r="L16" s="30"/>
      <c r="M16" s="75"/>
      <c r="N16" s="30">
        <f>IF(D16="","",$N$15)</f>
      </c>
      <c r="O16" s="30">
        <f>IF(D16="","",$O$15)</f>
      </c>
      <c r="P16" s="30">
        <f>IF(D16="","",$P$15)</f>
      </c>
      <c r="Q16">
        <v>2</v>
      </c>
      <c r="S16" s="64" t="s">
        <v>704</v>
      </c>
      <c r="T16" s="64"/>
      <c r="U16" s="72">
        <v>3</v>
      </c>
    </row>
    <row r="17" spans="1:21" ht="15">
      <c r="A17">
        <v>2</v>
      </c>
      <c r="B17" s="29"/>
      <c r="C17" s="50">
        <f>'初期１'!$G$8</f>
        <v>0</v>
      </c>
      <c r="D17" s="30"/>
      <c r="E17" s="30"/>
      <c r="F17" s="30"/>
      <c r="G17" s="30"/>
      <c r="H17" s="75"/>
      <c r="I17" s="30"/>
      <c r="J17" s="30"/>
      <c r="K17" s="30"/>
      <c r="L17" s="30"/>
      <c r="M17" s="75"/>
      <c r="N17" s="30">
        <f>IF(D17="","",$N$15)</f>
      </c>
      <c r="O17" s="30">
        <f>IF(D17="","",$O$15)</f>
      </c>
      <c r="P17" s="30">
        <f aca="true" t="shared" si="0" ref="P17:P25">IF(D17="","",$P$15)</f>
      </c>
      <c r="Q17">
        <v>3</v>
      </c>
      <c r="S17" s="64" t="s">
        <v>705</v>
      </c>
      <c r="T17" s="64"/>
      <c r="U17" s="72">
        <v>4</v>
      </c>
    </row>
    <row r="18" spans="1:21" ht="15">
      <c r="A18">
        <v>3</v>
      </c>
      <c r="B18" s="29"/>
      <c r="C18" s="50">
        <f>'初期１'!$G$8</f>
        <v>0</v>
      </c>
      <c r="D18" s="30"/>
      <c r="E18" s="30"/>
      <c r="F18" s="30"/>
      <c r="G18" s="30"/>
      <c r="H18" s="75"/>
      <c r="I18" s="30"/>
      <c r="J18" s="30"/>
      <c r="K18" s="30"/>
      <c r="L18" s="30"/>
      <c r="M18" s="75"/>
      <c r="N18" s="30">
        <f aca="true" t="shared" si="1" ref="N18:N25">IF(D18="","",$N$15)</f>
      </c>
      <c r="O18" s="30">
        <f aca="true" t="shared" si="2" ref="O18:O25">IF(D18="","",$O$15)</f>
      </c>
      <c r="P18" s="30">
        <f t="shared" si="0"/>
      </c>
      <c r="Q18">
        <v>4</v>
      </c>
      <c r="S18" s="64" t="s">
        <v>709</v>
      </c>
      <c r="T18" s="64"/>
      <c r="U18" s="72">
        <v>5</v>
      </c>
    </row>
    <row r="19" spans="1:21" ht="15">
      <c r="A19">
        <v>4</v>
      </c>
      <c r="B19" s="29"/>
      <c r="C19" s="50">
        <f>'初期１'!$G$8</f>
        <v>0</v>
      </c>
      <c r="D19" s="30"/>
      <c r="E19" s="30"/>
      <c r="F19" s="30"/>
      <c r="G19" s="30"/>
      <c r="H19" s="75"/>
      <c r="I19" s="30"/>
      <c r="J19" s="30"/>
      <c r="K19" s="30"/>
      <c r="L19" s="30"/>
      <c r="M19" s="75"/>
      <c r="N19" s="30">
        <f t="shared" si="1"/>
      </c>
      <c r="O19" s="30">
        <f t="shared" si="2"/>
      </c>
      <c r="P19" s="30">
        <f t="shared" si="0"/>
      </c>
      <c r="Q19">
        <v>5</v>
      </c>
      <c r="S19" s="64" t="s">
        <v>706</v>
      </c>
      <c r="T19" s="64"/>
      <c r="U19" s="72">
        <v>6</v>
      </c>
    </row>
    <row r="20" spans="1:21" ht="15">
      <c r="A20">
        <v>5</v>
      </c>
      <c r="B20" s="29"/>
      <c r="C20" s="50">
        <f>'初期１'!$G$8</f>
        <v>0</v>
      </c>
      <c r="D20" s="30"/>
      <c r="E20" s="30"/>
      <c r="F20" s="30"/>
      <c r="G20" s="30"/>
      <c r="H20" s="75"/>
      <c r="I20" s="30"/>
      <c r="J20" s="30"/>
      <c r="K20" s="30"/>
      <c r="L20" s="30"/>
      <c r="M20" s="75"/>
      <c r="N20" s="30">
        <f t="shared" si="1"/>
      </c>
      <c r="O20" s="30">
        <f t="shared" si="2"/>
      </c>
      <c r="P20" s="30">
        <f t="shared" si="0"/>
      </c>
      <c r="Q20">
        <v>6</v>
      </c>
      <c r="S20" s="64" t="s">
        <v>707</v>
      </c>
      <c r="T20" s="64"/>
      <c r="U20" s="72">
        <v>7</v>
      </c>
    </row>
    <row r="21" spans="1:21" ht="15">
      <c r="A21">
        <v>6</v>
      </c>
      <c r="B21" s="29"/>
      <c r="C21" s="50">
        <f>'初期１'!$G$8</f>
        <v>0</v>
      </c>
      <c r="D21" s="30"/>
      <c r="E21" s="30"/>
      <c r="F21" s="30"/>
      <c r="G21" s="30"/>
      <c r="H21" s="75"/>
      <c r="I21" s="30"/>
      <c r="J21" s="30"/>
      <c r="K21" s="30"/>
      <c r="L21" s="30"/>
      <c r="M21" s="75"/>
      <c r="N21" s="30">
        <f t="shared" si="1"/>
      </c>
      <c r="O21" s="30">
        <f t="shared" si="2"/>
      </c>
      <c r="P21" s="30">
        <f t="shared" si="0"/>
      </c>
      <c r="Q21">
        <v>7</v>
      </c>
      <c r="S21" s="64" t="s">
        <v>708</v>
      </c>
      <c r="T21" s="64"/>
      <c r="U21" s="72">
        <v>8</v>
      </c>
    </row>
    <row r="22" spans="1:21" ht="15">
      <c r="A22">
        <v>7</v>
      </c>
      <c r="B22" s="29"/>
      <c r="C22" s="50">
        <f>'初期１'!$G$8</f>
        <v>0</v>
      </c>
      <c r="D22" s="30"/>
      <c r="E22" s="30"/>
      <c r="F22" s="30"/>
      <c r="G22" s="30"/>
      <c r="H22" s="75"/>
      <c r="I22" s="30"/>
      <c r="J22" s="30"/>
      <c r="K22" s="30"/>
      <c r="L22" s="30"/>
      <c r="M22" s="75"/>
      <c r="N22" s="30">
        <f t="shared" si="1"/>
      </c>
      <c r="O22" s="30">
        <f t="shared" si="2"/>
      </c>
      <c r="P22" s="30">
        <f t="shared" si="0"/>
      </c>
      <c r="Q22">
        <v>8</v>
      </c>
      <c r="S22" s="64" t="s">
        <v>574</v>
      </c>
      <c r="T22" s="64"/>
      <c r="U22" s="72">
        <v>9</v>
      </c>
    </row>
    <row r="23" spans="1:21" ht="15">
      <c r="A23">
        <v>8</v>
      </c>
      <c r="B23" s="29"/>
      <c r="C23" s="50">
        <f>'初期１'!$G$8</f>
        <v>0</v>
      </c>
      <c r="D23" s="30"/>
      <c r="E23" s="30"/>
      <c r="F23" s="30"/>
      <c r="G23" s="30"/>
      <c r="H23" s="30"/>
      <c r="I23" s="30"/>
      <c r="J23" s="30"/>
      <c r="K23" s="30"/>
      <c r="L23" s="30"/>
      <c r="M23" s="30"/>
      <c r="N23" s="30">
        <f t="shared" si="1"/>
      </c>
      <c r="O23" s="30">
        <f t="shared" si="2"/>
      </c>
      <c r="P23" s="30">
        <f t="shared" si="0"/>
      </c>
      <c r="Q23">
        <v>9</v>
      </c>
      <c r="S23" s="64" t="s">
        <v>576</v>
      </c>
      <c r="T23" s="64"/>
      <c r="U23" s="72">
        <v>10</v>
      </c>
    </row>
    <row r="24" spans="1:21" ht="15">
      <c r="A24">
        <v>9</v>
      </c>
      <c r="B24" s="29"/>
      <c r="C24" s="50">
        <f>'初期１'!$G$8</f>
        <v>0</v>
      </c>
      <c r="D24" s="30"/>
      <c r="E24" s="30"/>
      <c r="F24" s="30"/>
      <c r="G24" s="30"/>
      <c r="H24" s="30"/>
      <c r="I24" s="30"/>
      <c r="J24" s="30"/>
      <c r="K24" s="30"/>
      <c r="L24" s="30"/>
      <c r="M24" s="30"/>
      <c r="N24" s="30">
        <f t="shared" si="1"/>
      </c>
      <c r="O24" s="30">
        <f t="shared" si="2"/>
      </c>
      <c r="P24" s="30">
        <f t="shared" si="0"/>
      </c>
      <c r="Q24">
        <v>10</v>
      </c>
      <c r="S24" s="64" t="s">
        <v>578</v>
      </c>
      <c r="T24" s="64"/>
      <c r="U24" s="72">
        <v>11</v>
      </c>
    </row>
    <row r="25" spans="1:21" ht="15">
      <c r="A25">
        <v>10</v>
      </c>
      <c r="B25" s="29"/>
      <c r="C25" s="50">
        <f>'初期１'!$G$8</f>
        <v>0</v>
      </c>
      <c r="D25" s="30"/>
      <c r="E25" s="30"/>
      <c r="F25" s="30"/>
      <c r="G25" s="30"/>
      <c r="H25" s="30"/>
      <c r="I25" s="30"/>
      <c r="J25" s="30"/>
      <c r="K25" s="30"/>
      <c r="L25" s="30"/>
      <c r="M25" s="30"/>
      <c r="N25" s="30">
        <f t="shared" si="1"/>
      </c>
      <c r="O25" s="30">
        <f t="shared" si="2"/>
      </c>
      <c r="P25" s="30">
        <f t="shared" si="0"/>
      </c>
      <c r="Q25">
        <v>11</v>
      </c>
      <c r="S25" s="64"/>
      <c r="T25" s="64"/>
      <c r="U25" s="72">
        <v>12</v>
      </c>
    </row>
    <row r="26" spans="2:21" ht="13.5">
      <c r="B26" s="59"/>
      <c r="C26" s="59"/>
      <c r="Q26">
        <v>19</v>
      </c>
      <c r="S26" s="64"/>
      <c r="T26" s="64"/>
      <c r="U26" s="72">
        <v>19</v>
      </c>
    </row>
    <row r="27" spans="2:21" ht="13.5">
      <c r="B27" s="59"/>
      <c r="C27" s="59"/>
      <c r="Q27">
        <v>20</v>
      </c>
      <c r="S27" s="64"/>
      <c r="T27" s="64"/>
      <c r="U27" s="72">
        <v>20</v>
      </c>
    </row>
    <row r="28" spans="2:21" ht="13.5">
      <c r="B28" s="59"/>
      <c r="C28" s="59"/>
      <c r="Q28">
        <v>21</v>
      </c>
      <c r="S28" s="64"/>
      <c r="T28" s="64"/>
      <c r="U28" s="72">
        <v>21</v>
      </c>
    </row>
    <row r="29" spans="2:21" ht="13.5">
      <c r="B29" s="59"/>
      <c r="C29" s="59"/>
      <c r="Q29">
        <v>22</v>
      </c>
      <c r="S29" s="64"/>
      <c r="T29" s="64"/>
      <c r="U29" s="72">
        <v>22</v>
      </c>
    </row>
    <row r="30" spans="2:21" ht="13.5">
      <c r="B30" s="59"/>
      <c r="C30" s="59"/>
      <c r="Q30">
        <v>23</v>
      </c>
      <c r="S30" s="64"/>
      <c r="T30" s="64"/>
      <c r="U30" s="72">
        <v>23</v>
      </c>
    </row>
    <row r="31" spans="17:21" ht="13.5">
      <c r="Q31">
        <v>24</v>
      </c>
      <c r="S31" s="64"/>
      <c r="T31" s="64"/>
      <c r="U31" s="72">
        <v>24</v>
      </c>
    </row>
    <row r="32" spans="17:21" ht="13.5">
      <c r="Q32">
        <v>25</v>
      </c>
      <c r="S32" s="64"/>
      <c r="T32" s="64"/>
      <c r="U32" s="72">
        <v>25</v>
      </c>
    </row>
    <row r="33" spans="17:21" ht="13.5">
      <c r="Q33">
        <v>26</v>
      </c>
      <c r="S33" s="64"/>
      <c r="T33" s="64"/>
      <c r="U33" s="72">
        <v>26</v>
      </c>
    </row>
    <row r="34" spans="17:21" ht="13.5">
      <c r="Q34">
        <v>27</v>
      </c>
      <c r="S34" s="64"/>
      <c r="T34" s="64"/>
      <c r="U34" s="72">
        <v>27</v>
      </c>
    </row>
    <row r="35" spans="17:21" ht="13.5">
      <c r="Q35">
        <v>28</v>
      </c>
      <c r="S35" s="64"/>
      <c r="T35" s="64"/>
      <c r="U35" s="72">
        <v>28</v>
      </c>
    </row>
    <row r="36" spans="17:21" ht="13.5">
      <c r="Q36">
        <v>29</v>
      </c>
      <c r="S36" s="64"/>
      <c r="T36" s="64"/>
      <c r="U36" s="72">
        <v>29</v>
      </c>
    </row>
    <row r="37" spans="17:21" ht="13.5">
      <c r="Q37">
        <v>30</v>
      </c>
      <c r="S37" s="64"/>
      <c r="T37" s="64"/>
      <c r="U37" s="72">
        <v>30</v>
      </c>
    </row>
    <row r="38" spans="19:20" ht="13.5">
      <c r="S38" s="64"/>
      <c r="T38" s="64"/>
    </row>
    <row r="39" spans="19:20" ht="13.5">
      <c r="S39" s="64"/>
      <c r="T39" s="64"/>
    </row>
    <row r="40" spans="19:20" ht="13.5">
      <c r="S40" s="64"/>
      <c r="T40" s="64"/>
    </row>
    <row r="41" spans="19:20" ht="13.5">
      <c r="S41" s="64"/>
      <c r="T41" s="64"/>
    </row>
    <row r="42" spans="19:20" ht="13.5">
      <c r="S42" s="64"/>
      <c r="T42" s="64"/>
    </row>
    <row r="43" spans="19:20" ht="13.5">
      <c r="S43" s="64"/>
      <c r="T43" s="64"/>
    </row>
    <row r="44" spans="19:20" ht="13.5">
      <c r="S44" s="64"/>
      <c r="T44" s="64"/>
    </row>
    <row r="45" spans="19:20" ht="13.5">
      <c r="S45" s="64"/>
      <c r="T45" s="64"/>
    </row>
    <row r="46" spans="19:20" ht="13.5">
      <c r="S46" s="64"/>
      <c r="T46" s="64"/>
    </row>
    <row r="47" spans="19:20" ht="13.5">
      <c r="S47" s="64"/>
      <c r="T47" s="64"/>
    </row>
    <row r="48" spans="19:20" ht="13.5">
      <c r="S48" s="64"/>
      <c r="T48" s="64"/>
    </row>
    <row r="49" spans="19:20" ht="13.5">
      <c r="S49" s="64"/>
      <c r="T49" s="64"/>
    </row>
    <row r="50" spans="19:20" ht="13.5">
      <c r="S50" s="64"/>
      <c r="T50" s="64"/>
    </row>
    <row r="51" spans="19:20" ht="13.5">
      <c r="S51" s="64"/>
      <c r="T51" s="64"/>
    </row>
    <row r="52" spans="19:20" ht="13.5">
      <c r="S52" s="64"/>
      <c r="T52" s="64"/>
    </row>
    <row r="53" spans="19:20" ht="13.5">
      <c r="S53" s="64"/>
      <c r="T53" s="64"/>
    </row>
    <row r="54" spans="19:20" ht="13.5">
      <c r="S54" s="64"/>
      <c r="T54" s="64"/>
    </row>
    <row r="55" spans="19:20" ht="13.5">
      <c r="S55" s="64"/>
      <c r="T55" s="64"/>
    </row>
    <row r="56" spans="19:20" ht="13.5">
      <c r="S56" s="64"/>
      <c r="T56" s="64"/>
    </row>
    <row r="57" spans="19:20" ht="13.5">
      <c r="S57" s="64"/>
      <c r="T57" s="64"/>
    </row>
    <row r="58" spans="19:20" ht="13.5">
      <c r="S58" s="64"/>
      <c r="T58" s="64"/>
    </row>
    <row r="59" spans="19:20" ht="13.5">
      <c r="S59" s="64"/>
      <c r="T59" s="64"/>
    </row>
    <row r="60" spans="19:20" ht="13.5">
      <c r="S60" s="64"/>
      <c r="T60" s="64"/>
    </row>
    <row r="61" spans="19:20" ht="13.5">
      <c r="S61" s="64"/>
      <c r="T61" s="64"/>
    </row>
    <row r="62" spans="19:20" ht="13.5">
      <c r="S62" s="64"/>
      <c r="T62" s="64"/>
    </row>
    <row r="63" spans="19:20" ht="13.5">
      <c r="S63" s="64"/>
      <c r="T63" s="64"/>
    </row>
    <row r="64" spans="19:20" ht="13.5">
      <c r="S64" s="64"/>
      <c r="T64" s="64"/>
    </row>
    <row r="65" spans="19:20" ht="13.5">
      <c r="S65" s="64"/>
      <c r="T65" s="64"/>
    </row>
    <row r="66" spans="19:20" ht="13.5">
      <c r="S66" s="64"/>
      <c r="T66" s="64"/>
    </row>
    <row r="67" spans="19:20" ht="13.5">
      <c r="S67" s="64"/>
      <c r="T67" s="64"/>
    </row>
    <row r="68" spans="19:20" ht="13.5">
      <c r="S68" s="64"/>
      <c r="T68" s="64"/>
    </row>
    <row r="69" spans="19:20" ht="13.5">
      <c r="S69" s="64"/>
      <c r="T69" s="64"/>
    </row>
  </sheetData>
  <sheetProtection/>
  <mergeCells count="18">
    <mergeCell ref="B15:I15"/>
    <mergeCell ref="C12:C13"/>
    <mergeCell ref="B1:P2"/>
    <mergeCell ref="B3:P3"/>
    <mergeCell ref="A1:A4"/>
    <mergeCell ref="A6:A8"/>
    <mergeCell ref="B6:L6"/>
    <mergeCell ref="B7:L7"/>
    <mergeCell ref="S4:S7"/>
    <mergeCell ref="B9:P9"/>
    <mergeCell ref="B8:P8"/>
    <mergeCell ref="B5:P5"/>
    <mergeCell ref="B10:P10"/>
    <mergeCell ref="I12:M12"/>
    <mergeCell ref="N12:N13"/>
    <mergeCell ref="O12:O13"/>
    <mergeCell ref="P12:P13"/>
    <mergeCell ref="D12:H12"/>
  </mergeCells>
  <dataValidations count="1">
    <dataValidation type="list" allowBlank="1" showInputMessage="1" showErrorMessage="1" sqref="B16:B25">
      <formula1>$U$11:$U$33</formula1>
    </dataValidation>
  </dataValidations>
  <hyperlinks>
    <hyperlink ref="S4:S7" location="'申込書 (女子)'!Print_Area" display="'申込書 (女子)'!Print_Area"/>
    <hyperlink ref="A1:A4" location="表紙!A1" display="表紙へ"/>
  </hyperlinks>
  <printOptions/>
  <pageMargins left="0.7086614173228347" right="0.7086614173228347" top="0.7480314960629921" bottom="0.7480314960629921" header="0.31496062992125984" footer="0.31496062992125984"/>
  <pageSetup fitToHeight="1" fitToWidth="1" orientation="portrait" paperSize="9"/>
</worksheet>
</file>

<file path=xl/worksheets/sheet9.xml><?xml version="1.0" encoding="utf-8"?>
<worksheet xmlns="http://schemas.openxmlformats.org/spreadsheetml/2006/main" xmlns:r="http://schemas.openxmlformats.org/officeDocument/2006/relationships">
  <dimension ref="A1:AB30"/>
  <sheetViews>
    <sheetView showZeros="0" zoomScalePageLayoutView="0" workbookViewId="0" topLeftCell="A1">
      <selection activeCell="A1" sqref="A1:B1"/>
    </sheetView>
  </sheetViews>
  <sheetFormatPr defaultColWidth="9.00390625" defaultRowHeight="13.5"/>
  <cols>
    <col min="2" max="11" width="3.25390625" style="0" customWidth="1"/>
    <col min="12" max="12" width="1.25" style="0" customWidth="1"/>
    <col min="13" max="13" width="6.875" style="0" customWidth="1"/>
    <col min="14" max="14" width="1.25" style="0" customWidth="1"/>
    <col min="15" max="22" width="3.25390625" style="0" customWidth="1"/>
    <col min="23" max="23" width="1.25" style="0" customWidth="1"/>
    <col min="24" max="24" width="6.875" style="0" customWidth="1"/>
    <col min="25" max="25" width="1.25" style="0" customWidth="1"/>
    <col min="26" max="33" width="3.25390625" style="0" customWidth="1"/>
    <col min="34" max="48" width="3.75390625" style="0" customWidth="1"/>
  </cols>
  <sheetData>
    <row r="1" spans="1:2" ht="13.5">
      <c r="A1" s="201" t="s">
        <v>0</v>
      </c>
      <c r="B1" s="201"/>
    </row>
    <row r="2" spans="2:28" ht="17.25">
      <c r="B2" s="202" t="str">
        <f>"令和"&amp;'表紙'!C5&amp;"年度群馬県中学生ソフトテニス新人研修大会"</f>
        <v>令和5年度群馬県中学生ソフトテニス新人研修大会</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28" ht="17.25">
      <c r="A3" s="203" t="s">
        <v>786</v>
      </c>
      <c r="B3" s="202" t="s">
        <v>768</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row>
    <row r="4" spans="1:2" ht="6.75" customHeight="1">
      <c r="A4" s="204"/>
      <c r="B4" s="69"/>
    </row>
    <row r="5" spans="1:28" ht="17.25">
      <c r="A5" s="204"/>
      <c r="B5" s="205" t="e">
        <f>'初期１'!L11&amp;"　学校ＩＤ（"&amp;'初期１'!T11&amp;"）"</f>
        <v>#N/A</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row>
    <row r="6" ht="6" customHeight="1">
      <c r="B6" s="69"/>
    </row>
    <row r="7" spans="2:28" ht="17.25" customHeight="1">
      <c r="B7" s="199" t="str">
        <f>"女子     監督名　"&amp;'初期１'!G23&amp;"      連絡先電話番号 "&amp;'初期１'!K23</f>
        <v>女子     監督名　      連絡先電話番号 </v>
      </c>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row>
    <row r="8" spans="1:28" ht="17.25" customHeight="1">
      <c r="A8" s="200" t="s">
        <v>787</v>
      </c>
      <c r="B8" s="206" t="str">
        <f>"      　　    外部コーチ名（"&amp;'初期１'!G26&amp;")"</f>
        <v>      　　    外部コーチ名（)</v>
      </c>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row>
    <row r="9" spans="1:2" ht="6.75" customHeight="1" thickBot="1">
      <c r="A9" s="200"/>
      <c r="B9" s="69"/>
    </row>
    <row r="10" spans="1:28" ht="17.25" customHeight="1">
      <c r="A10" s="200"/>
      <c r="B10" s="207" t="s">
        <v>769</v>
      </c>
      <c r="C10" s="208"/>
      <c r="D10" s="208" t="s">
        <v>770</v>
      </c>
      <c r="E10" s="208"/>
      <c r="F10" s="208"/>
      <c r="G10" s="208"/>
      <c r="H10" s="208"/>
      <c r="I10" s="208"/>
      <c r="J10" s="208" t="s">
        <v>771</v>
      </c>
      <c r="K10" s="208"/>
      <c r="L10" s="208" t="s">
        <v>772</v>
      </c>
      <c r="M10" s="208"/>
      <c r="N10" s="208"/>
      <c r="O10" s="208" t="s">
        <v>770</v>
      </c>
      <c r="P10" s="208"/>
      <c r="Q10" s="208"/>
      <c r="R10" s="208"/>
      <c r="S10" s="208"/>
      <c r="T10" s="208"/>
      <c r="U10" s="208" t="s">
        <v>771</v>
      </c>
      <c r="V10" s="208"/>
      <c r="W10" s="208" t="s">
        <v>772</v>
      </c>
      <c r="X10" s="208"/>
      <c r="Y10" s="208"/>
      <c r="Z10" s="208" t="s">
        <v>773</v>
      </c>
      <c r="AA10" s="208"/>
      <c r="AB10" s="209"/>
    </row>
    <row r="11" spans="1:28" ht="25.5" customHeight="1">
      <c r="A11" s="200"/>
      <c r="B11" s="210">
        <v>1</v>
      </c>
      <c r="C11" s="211"/>
      <c r="D11" s="214">
        <f>'個人用女子'!$D$16</f>
        <v>0</v>
      </c>
      <c r="E11" s="215"/>
      <c r="F11" s="215"/>
      <c r="G11" s="218">
        <f>'個人用女子'!$E$16</f>
        <v>0</v>
      </c>
      <c r="H11" s="218"/>
      <c r="I11" s="219"/>
      <c r="J11" s="220">
        <f>'個人用女子'!$F$16</f>
        <v>0</v>
      </c>
      <c r="K11" s="220"/>
      <c r="L11" s="221">
        <f>'個人用女子'!$G$16</f>
        <v>0</v>
      </c>
      <c r="M11" s="222"/>
      <c r="N11" s="223"/>
      <c r="O11" s="224">
        <f>'個人用女子'!$I$16</f>
        <v>0</v>
      </c>
      <c r="P11" s="218"/>
      <c r="Q11" s="218"/>
      <c r="R11" s="218">
        <f>'個人用女子'!$J$16</f>
        <v>0</v>
      </c>
      <c r="S11" s="218"/>
      <c r="T11" s="219"/>
      <c r="U11" s="220">
        <f>'個人用女子'!$K$16</f>
        <v>0</v>
      </c>
      <c r="V11" s="220"/>
      <c r="W11" s="221">
        <f>'個人用女子'!$L$16</f>
        <v>0</v>
      </c>
      <c r="X11" s="222"/>
      <c r="Y11" s="223"/>
      <c r="Z11" s="225">
        <f>'個人用女子'!B16</f>
        <v>0</v>
      </c>
      <c r="AA11" s="225"/>
      <c r="AB11" s="226"/>
    </row>
    <row r="12" spans="2:28" ht="25.5" customHeight="1">
      <c r="B12" s="212"/>
      <c r="C12" s="213"/>
      <c r="D12" s="216"/>
      <c r="E12" s="217"/>
      <c r="F12" s="217"/>
      <c r="G12" s="218"/>
      <c r="H12" s="218"/>
      <c r="I12" s="219"/>
      <c r="J12" s="220"/>
      <c r="K12" s="220"/>
      <c r="L12" s="76" t="s">
        <v>784</v>
      </c>
      <c r="M12" s="79">
        <f>IF('個人用女子'!$H$16="","",'個人用女子'!$H$16)</f>
      </c>
      <c r="N12" s="77" t="s">
        <v>785</v>
      </c>
      <c r="O12" s="224"/>
      <c r="P12" s="218"/>
      <c r="Q12" s="218"/>
      <c r="R12" s="218"/>
      <c r="S12" s="218"/>
      <c r="T12" s="219"/>
      <c r="U12" s="220"/>
      <c r="V12" s="220"/>
      <c r="W12" s="70" t="s">
        <v>784</v>
      </c>
      <c r="X12" s="79">
        <f>IF('個人用女子'!$M$16="","",'個人用女子'!$M$16)</f>
      </c>
      <c r="Y12" s="78" t="s">
        <v>785</v>
      </c>
      <c r="Z12" s="225"/>
      <c r="AA12" s="225"/>
      <c r="AB12" s="226"/>
    </row>
    <row r="13" spans="2:28" ht="25.5" customHeight="1">
      <c r="B13" s="210">
        <v>2</v>
      </c>
      <c r="C13" s="211"/>
      <c r="D13" s="214">
        <f>'個人用女子'!$D$17</f>
        <v>0</v>
      </c>
      <c r="E13" s="215"/>
      <c r="F13" s="215"/>
      <c r="G13" s="218">
        <f>'個人用女子'!$E$17</f>
        <v>0</v>
      </c>
      <c r="H13" s="218"/>
      <c r="I13" s="219"/>
      <c r="J13" s="220">
        <f>'個人用女子'!$F$17</f>
        <v>0</v>
      </c>
      <c r="K13" s="220"/>
      <c r="L13" s="221">
        <f>'個人用女子'!$G$17</f>
        <v>0</v>
      </c>
      <c r="M13" s="222"/>
      <c r="N13" s="223"/>
      <c r="O13" s="224">
        <f>'個人用女子'!$I$17</f>
        <v>0</v>
      </c>
      <c r="P13" s="218"/>
      <c r="Q13" s="218"/>
      <c r="R13" s="218">
        <f>'個人用女子'!$J$17</f>
        <v>0</v>
      </c>
      <c r="S13" s="218"/>
      <c r="T13" s="219"/>
      <c r="U13" s="220">
        <f>'個人用女子'!$K$17</f>
        <v>0</v>
      </c>
      <c r="V13" s="220"/>
      <c r="W13" s="221">
        <f>'個人用女子'!$L$17</f>
        <v>0</v>
      </c>
      <c r="X13" s="222"/>
      <c r="Y13" s="223"/>
      <c r="Z13" s="225">
        <f>'個人用女子'!B17</f>
        <v>0</v>
      </c>
      <c r="AA13" s="225"/>
      <c r="AB13" s="226"/>
    </row>
    <row r="14" spans="2:28" ht="25.5" customHeight="1">
      <c r="B14" s="212"/>
      <c r="C14" s="213"/>
      <c r="D14" s="216"/>
      <c r="E14" s="217"/>
      <c r="F14" s="217"/>
      <c r="G14" s="218"/>
      <c r="H14" s="218"/>
      <c r="I14" s="219"/>
      <c r="J14" s="220"/>
      <c r="K14" s="220"/>
      <c r="L14" s="76" t="s">
        <v>784</v>
      </c>
      <c r="M14" s="79">
        <f>IF('個人用女子'!$H$17="","",'個人用女子'!$H$17)</f>
      </c>
      <c r="N14" s="77" t="s">
        <v>785</v>
      </c>
      <c r="O14" s="224"/>
      <c r="P14" s="218"/>
      <c r="Q14" s="218"/>
      <c r="R14" s="218"/>
      <c r="S14" s="218"/>
      <c r="T14" s="219"/>
      <c r="U14" s="220"/>
      <c r="V14" s="220"/>
      <c r="W14" s="70" t="s">
        <v>784</v>
      </c>
      <c r="X14" s="79">
        <f>IF('個人用女子'!$M$17="","",'個人用女子'!$M$17)</f>
      </c>
      <c r="Y14" s="78" t="s">
        <v>785</v>
      </c>
      <c r="Z14" s="225"/>
      <c r="AA14" s="225"/>
      <c r="AB14" s="226"/>
    </row>
    <row r="15" spans="2:28" ht="25.5" customHeight="1">
      <c r="B15" s="210">
        <v>3</v>
      </c>
      <c r="C15" s="211"/>
      <c r="D15" s="214">
        <f>'個人用女子'!$D$18</f>
        <v>0</v>
      </c>
      <c r="E15" s="215"/>
      <c r="F15" s="215"/>
      <c r="G15" s="218">
        <f>'個人用女子'!$E$18</f>
        <v>0</v>
      </c>
      <c r="H15" s="218"/>
      <c r="I15" s="219"/>
      <c r="J15" s="220">
        <f>'個人用女子'!$F$18</f>
        <v>0</v>
      </c>
      <c r="K15" s="220"/>
      <c r="L15" s="221">
        <f>'個人用女子'!$G$18</f>
        <v>0</v>
      </c>
      <c r="M15" s="222"/>
      <c r="N15" s="223"/>
      <c r="O15" s="224">
        <f>'個人用女子'!$I$18</f>
        <v>0</v>
      </c>
      <c r="P15" s="218"/>
      <c r="Q15" s="218"/>
      <c r="R15" s="218">
        <f>'個人用女子'!$J$18</f>
        <v>0</v>
      </c>
      <c r="S15" s="218"/>
      <c r="T15" s="219"/>
      <c r="U15" s="220">
        <f>'個人用女子'!$K$18</f>
        <v>0</v>
      </c>
      <c r="V15" s="220"/>
      <c r="W15" s="221">
        <f>'個人用女子'!$L$18</f>
        <v>0</v>
      </c>
      <c r="X15" s="222"/>
      <c r="Y15" s="223"/>
      <c r="Z15" s="225">
        <f>'個人用女子'!B18</f>
        <v>0</v>
      </c>
      <c r="AA15" s="225"/>
      <c r="AB15" s="226"/>
    </row>
    <row r="16" spans="2:28" ht="25.5" customHeight="1">
      <c r="B16" s="212"/>
      <c r="C16" s="213"/>
      <c r="D16" s="216"/>
      <c r="E16" s="217"/>
      <c r="F16" s="217"/>
      <c r="G16" s="218"/>
      <c r="H16" s="218"/>
      <c r="I16" s="219"/>
      <c r="J16" s="220"/>
      <c r="K16" s="220"/>
      <c r="L16" s="76" t="s">
        <v>784</v>
      </c>
      <c r="M16" s="79">
        <f>IF('個人用女子'!$H$18="","",'個人用女子'!$H$18)</f>
      </c>
      <c r="N16" s="77" t="s">
        <v>785</v>
      </c>
      <c r="O16" s="224"/>
      <c r="P16" s="218"/>
      <c r="Q16" s="218"/>
      <c r="R16" s="218"/>
      <c r="S16" s="218"/>
      <c r="T16" s="219"/>
      <c r="U16" s="220"/>
      <c r="V16" s="220"/>
      <c r="W16" s="70" t="s">
        <v>784</v>
      </c>
      <c r="X16" s="79">
        <f>IF('個人用女子'!$M$18="","",'個人用女子'!$M$18)</f>
      </c>
      <c r="Y16" s="78" t="s">
        <v>785</v>
      </c>
      <c r="Z16" s="225"/>
      <c r="AA16" s="225"/>
      <c r="AB16" s="226"/>
    </row>
    <row r="17" spans="2:28" ht="25.5" customHeight="1">
      <c r="B17" s="210">
        <v>4</v>
      </c>
      <c r="C17" s="211"/>
      <c r="D17" s="214">
        <f>'個人用女子'!$D$19</f>
        <v>0</v>
      </c>
      <c r="E17" s="215"/>
      <c r="F17" s="215"/>
      <c r="G17" s="218">
        <f>'個人用女子'!$E$19</f>
        <v>0</v>
      </c>
      <c r="H17" s="218"/>
      <c r="I17" s="219"/>
      <c r="J17" s="220">
        <f>'個人用女子'!$F$19</f>
        <v>0</v>
      </c>
      <c r="K17" s="220"/>
      <c r="L17" s="221">
        <f>'個人用女子'!$G$19</f>
        <v>0</v>
      </c>
      <c r="M17" s="222"/>
      <c r="N17" s="223"/>
      <c r="O17" s="224">
        <f>'個人用女子'!$I$19</f>
        <v>0</v>
      </c>
      <c r="P17" s="218"/>
      <c r="Q17" s="218"/>
      <c r="R17" s="218">
        <f>'個人用女子'!$J$19</f>
        <v>0</v>
      </c>
      <c r="S17" s="218"/>
      <c r="T17" s="219"/>
      <c r="U17" s="220">
        <f>'個人用女子'!$K$19</f>
        <v>0</v>
      </c>
      <c r="V17" s="220"/>
      <c r="W17" s="221">
        <f>'個人用女子'!$L$19</f>
        <v>0</v>
      </c>
      <c r="X17" s="222"/>
      <c r="Y17" s="223"/>
      <c r="Z17" s="225">
        <f>'個人用女子'!B19</f>
        <v>0</v>
      </c>
      <c r="AA17" s="225"/>
      <c r="AB17" s="226"/>
    </row>
    <row r="18" spans="2:28" ht="25.5" customHeight="1">
      <c r="B18" s="212"/>
      <c r="C18" s="213"/>
      <c r="D18" s="216"/>
      <c r="E18" s="217"/>
      <c r="F18" s="217"/>
      <c r="G18" s="218"/>
      <c r="H18" s="218"/>
      <c r="I18" s="219"/>
      <c r="J18" s="220"/>
      <c r="K18" s="220"/>
      <c r="L18" s="76" t="s">
        <v>784</v>
      </c>
      <c r="M18" s="79">
        <f>IF('個人用女子'!$H$19="","",'個人用女子'!$H$19)</f>
      </c>
      <c r="N18" s="77" t="s">
        <v>785</v>
      </c>
      <c r="O18" s="224"/>
      <c r="P18" s="218"/>
      <c r="Q18" s="218"/>
      <c r="R18" s="218"/>
      <c r="S18" s="218"/>
      <c r="T18" s="219"/>
      <c r="U18" s="220"/>
      <c r="V18" s="220"/>
      <c r="W18" s="70" t="s">
        <v>784</v>
      </c>
      <c r="X18" s="79">
        <f>IF('個人用女子'!$M$19="","",'個人用女子'!$M$19)</f>
      </c>
      <c r="Y18" s="78" t="s">
        <v>785</v>
      </c>
      <c r="Z18" s="225"/>
      <c r="AA18" s="225"/>
      <c r="AB18" s="226"/>
    </row>
    <row r="19" spans="2:28" ht="25.5" customHeight="1">
      <c r="B19" s="210">
        <v>5</v>
      </c>
      <c r="C19" s="211"/>
      <c r="D19" s="214">
        <f>'個人用女子'!$D$20</f>
        <v>0</v>
      </c>
      <c r="E19" s="215"/>
      <c r="F19" s="215"/>
      <c r="G19" s="218">
        <f>'個人用女子'!$E$20</f>
        <v>0</v>
      </c>
      <c r="H19" s="218"/>
      <c r="I19" s="219"/>
      <c r="J19" s="220">
        <f>'個人用女子'!$F$20</f>
        <v>0</v>
      </c>
      <c r="K19" s="220"/>
      <c r="L19" s="221">
        <f>'個人用女子'!$G$20</f>
        <v>0</v>
      </c>
      <c r="M19" s="222"/>
      <c r="N19" s="223"/>
      <c r="O19" s="224">
        <f>'個人用女子'!$I$20</f>
        <v>0</v>
      </c>
      <c r="P19" s="218"/>
      <c r="Q19" s="218"/>
      <c r="R19" s="218">
        <f>'個人用女子'!$J$20</f>
        <v>0</v>
      </c>
      <c r="S19" s="218"/>
      <c r="T19" s="219"/>
      <c r="U19" s="220">
        <f>'個人用女子'!$K$20</f>
        <v>0</v>
      </c>
      <c r="V19" s="220"/>
      <c r="W19" s="221">
        <f>'個人用女子'!$L$20</f>
        <v>0</v>
      </c>
      <c r="X19" s="222"/>
      <c r="Y19" s="223"/>
      <c r="Z19" s="225">
        <f>'個人用女子'!B20</f>
        <v>0</v>
      </c>
      <c r="AA19" s="225"/>
      <c r="AB19" s="226"/>
    </row>
    <row r="20" spans="2:28" ht="25.5" customHeight="1">
      <c r="B20" s="212"/>
      <c r="C20" s="213"/>
      <c r="D20" s="216"/>
      <c r="E20" s="217"/>
      <c r="F20" s="217"/>
      <c r="G20" s="218"/>
      <c r="H20" s="218"/>
      <c r="I20" s="219"/>
      <c r="J20" s="220"/>
      <c r="K20" s="220"/>
      <c r="L20" s="76" t="s">
        <v>784</v>
      </c>
      <c r="M20" s="79">
        <f>IF('個人用女子'!$H$20="","",'個人用女子'!$H$20)</f>
      </c>
      <c r="N20" s="77" t="s">
        <v>785</v>
      </c>
      <c r="O20" s="224"/>
      <c r="P20" s="218"/>
      <c r="Q20" s="218"/>
      <c r="R20" s="218"/>
      <c r="S20" s="218"/>
      <c r="T20" s="219"/>
      <c r="U20" s="220"/>
      <c r="V20" s="220"/>
      <c r="W20" s="70" t="s">
        <v>784</v>
      </c>
      <c r="X20" s="79">
        <f>IF('個人用女子'!$M$20="","",'個人用女子'!$M$20)</f>
      </c>
      <c r="Y20" s="78" t="s">
        <v>785</v>
      </c>
      <c r="Z20" s="225"/>
      <c r="AA20" s="225"/>
      <c r="AB20" s="226"/>
    </row>
    <row r="21" spans="2:28" ht="25.5" customHeight="1">
      <c r="B21" s="210">
        <v>6</v>
      </c>
      <c r="C21" s="211"/>
      <c r="D21" s="214">
        <f>'個人用女子'!$D$21</f>
        <v>0</v>
      </c>
      <c r="E21" s="215"/>
      <c r="F21" s="215"/>
      <c r="G21" s="218">
        <f>'個人用女子'!$E$21</f>
        <v>0</v>
      </c>
      <c r="H21" s="218"/>
      <c r="I21" s="219"/>
      <c r="J21" s="220">
        <f>'個人用女子'!$F$21</f>
        <v>0</v>
      </c>
      <c r="K21" s="220"/>
      <c r="L21" s="221">
        <f>'個人用女子'!$G$21</f>
        <v>0</v>
      </c>
      <c r="M21" s="222"/>
      <c r="N21" s="223"/>
      <c r="O21" s="224">
        <f>'個人用女子'!$I$21</f>
        <v>0</v>
      </c>
      <c r="P21" s="218"/>
      <c r="Q21" s="218"/>
      <c r="R21" s="218">
        <f>'個人用女子'!$J$21</f>
        <v>0</v>
      </c>
      <c r="S21" s="218"/>
      <c r="T21" s="219"/>
      <c r="U21" s="220">
        <f>'個人用女子'!$K$21</f>
        <v>0</v>
      </c>
      <c r="V21" s="220"/>
      <c r="W21" s="221">
        <f>'個人用女子'!$L$21</f>
        <v>0</v>
      </c>
      <c r="X21" s="222"/>
      <c r="Y21" s="223"/>
      <c r="Z21" s="225">
        <f>'個人用女子'!B21</f>
        <v>0</v>
      </c>
      <c r="AA21" s="225"/>
      <c r="AB21" s="226"/>
    </row>
    <row r="22" spans="2:28" ht="25.5" customHeight="1" thickBot="1">
      <c r="B22" s="227"/>
      <c r="C22" s="228"/>
      <c r="D22" s="229"/>
      <c r="E22" s="230"/>
      <c r="F22" s="230"/>
      <c r="G22" s="231"/>
      <c r="H22" s="231"/>
      <c r="I22" s="232"/>
      <c r="J22" s="233"/>
      <c r="K22" s="233"/>
      <c r="L22" s="80" t="s">
        <v>784</v>
      </c>
      <c r="M22" s="81">
        <f>IF('個人用女子'!$H$21="","",'個人用女子'!$H$21)</f>
      </c>
      <c r="N22" s="82" t="s">
        <v>785</v>
      </c>
      <c r="O22" s="234"/>
      <c r="P22" s="231"/>
      <c r="Q22" s="231"/>
      <c r="R22" s="231"/>
      <c r="S22" s="231"/>
      <c r="T22" s="232"/>
      <c r="U22" s="233"/>
      <c r="V22" s="233"/>
      <c r="W22" s="83" t="s">
        <v>784</v>
      </c>
      <c r="X22" s="81">
        <f>IF('個人用女子'!$M$21="","",'個人用女子'!$M$21)</f>
      </c>
      <c r="Y22" s="84" t="s">
        <v>785</v>
      </c>
      <c r="Z22" s="235"/>
      <c r="AA22" s="235"/>
      <c r="AB22" s="236"/>
    </row>
    <row r="23" spans="2:28" ht="17.25" customHeight="1">
      <c r="B23" s="237" t="s">
        <v>774</v>
      </c>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row>
    <row r="24" spans="2:28" ht="23.25" customHeight="1">
      <c r="B24" s="238" t="s">
        <v>825</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row>
    <row r="25" spans="2:28" ht="25.5" customHeight="1">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row>
    <row r="26" spans="2:28" ht="23.25" customHeight="1">
      <c r="B26" s="240"/>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row>
    <row r="27" spans="2:28" ht="26.25" customHeight="1">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row>
    <row r="28" spans="2:28" ht="24" customHeight="1">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row>
    <row r="29" spans="2:28" ht="55.5" customHeight="1">
      <c r="B29" s="241" t="s">
        <v>775</v>
      </c>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row>
    <row r="30" spans="2:28" ht="55.5" customHeight="1">
      <c r="B30" s="241" t="s">
        <v>776</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row>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9.5" customHeight="1"/>
    <row r="42" ht="19.5" customHeight="1"/>
    <row r="43" ht="19.5" customHeight="1"/>
    <row r="44" ht="19.5" customHeight="1"/>
    <row r="45" ht="19.5" customHeight="1"/>
    <row r="46" ht="19.5" customHeight="1"/>
    <row r="47" ht="34.5" customHeight="1"/>
    <row r="48" ht="39.75" customHeight="1"/>
    <row r="49" ht="19.5" customHeight="1"/>
  </sheetData>
  <sheetProtection/>
  <mergeCells count="84">
    <mergeCell ref="B25:AB25"/>
    <mergeCell ref="B26:AB26"/>
    <mergeCell ref="B27:AB27"/>
    <mergeCell ref="B28:AB28"/>
    <mergeCell ref="B29:AB29"/>
    <mergeCell ref="B30:AB30"/>
    <mergeCell ref="R21:T22"/>
    <mergeCell ref="U21:V22"/>
    <mergeCell ref="W21:Y21"/>
    <mergeCell ref="Z21:AB22"/>
    <mergeCell ref="B23:AB23"/>
    <mergeCell ref="B24:AB24"/>
    <mergeCell ref="R19:T20"/>
    <mergeCell ref="U19:V20"/>
    <mergeCell ref="W19:Y19"/>
    <mergeCell ref="Z19:AB20"/>
    <mergeCell ref="B21:C22"/>
    <mergeCell ref="D21:F22"/>
    <mergeCell ref="G21:I22"/>
    <mergeCell ref="J21:K22"/>
    <mergeCell ref="L21:N21"/>
    <mergeCell ref="O21:Q22"/>
    <mergeCell ref="R17:T18"/>
    <mergeCell ref="U17:V18"/>
    <mergeCell ref="W17:Y17"/>
    <mergeCell ref="Z17:AB18"/>
    <mergeCell ref="B19:C20"/>
    <mergeCell ref="D19:F20"/>
    <mergeCell ref="G19:I20"/>
    <mergeCell ref="J19:K20"/>
    <mergeCell ref="L19:N19"/>
    <mergeCell ref="O19:Q20"/>
    <mergeCell ref="R15:T16"/>
    <mergeCell ref="U15:V16"/>
    <mergeCell ref="W15:Y15"/>
    <mergeCell ref="Z15:AB16"/>
    <mergeCell ref="B17:C18"/>
    <mergeCell ref="D17:F18"/>
    <mergeCell ref="G17:I18"/>
    <mergeCell ref="J17:K18"/>
    <mergeCell ref="L17:N17"/>
    <mergeCell ref="O17:Q18"/>
    <mergeCell ref="R13:T14"/>
    <mergeCell ref="U13:V14"/>
    <mergeCell ref="W13:Y13"/>
    <mergeCell ref="Z13:AB14"/>
    <mergeCell ref="B15:C16"/>
    <mergeCell ref="D15:F16"/>
    <mergeCell ref="G15:I16"/>
    <mergeCell ref="J15:K16"/>
    <mergeCell ref="L15:N15"/>
    <mergeCell ref="O15:Q16"/>
    <mergeCell ref="R11:T12"/>
    <mergeCell ref="U11:V12"/>
    <mergeCell ref="W11:Y11"/>
    <mergeCell ref="Z11:AB12"/>
    <mergeCell ref="B13:C14"/>
    <mergeCell ref="D13:F14"/>
    <mergeCell ref="G13:I14"/>
    <mergeCell ref="J13:K14"/>
    <mergeCell ref="L13:N13"/>
    <mergeCell ref="O13:Q14"/>
    <mergeCell ref="B11:C12"/>
    <mergeCell ref="D11:F12"/>
    <mergeCell ref="G11:I12"/>
    <mergeCell ref="J11:K12"/>
    <mergeCell ref="L11:N11"/>
    <mergeCell ref="O11:Q12"/>
    <mergeCell ref="J10:K10"/>
    <mergeCell ref="L10:N10"/>
    <mergeCell ref="O10:T10"/>
    <mergeCell ref="U10:V10"/>
    <mergeCell ref="W10:Y10"/>
    <mergeCell ref="Z10:AB10"/>
    <mergeCell ref="B7:AB7"/>
    <mergeCell ref="A8:A11"/>
    <mergeCell ref="A1:B1"/>
    <mergeCell ref="B2:AB2"/>
    <mergeCell ref="A3:A5"/>
    <mergeCell ref="B3:AB3"/>
    <mergeCell ref="B5:AB5"/>
    <mergeCell ref="B8:AB8"/>
    <mergeCell ref="B10:C10"/>
    <mergeCell ref="D10:I10"/>
  </mergeCells>
  <hyperlinks>
    <hyperlink ref="A3:A5" location="個人用男子!A1" display="個人用男子!A1"/>
    <hyperlink ref="A1:B1" location="表紙!A1" display="表紙へ戻る"/>
  </hyperlinks>
  <printOptions horizontalCentered="1" verticalCentered="1"/>
  <pageMargins left="0.7086614173228347" right="0.7086614173228347" top="0.3937007874015748" bottom="0.35433070866141736" header="0.31496062992125984" footer="0.31496062992125984"/>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石井 幹人</dc:creator>
  <cp:keywords/>
  <dc:description/>
  <cp:lastModifiedBy>藤岡市</cp:lastModifiedBy>
  <cp:lastPrinted>2021-08-02T04:50:31Z</cp:lastPrinted>
  <dcterms:created xsi:type="dcterms:W3CDTF">2000-10-22T05:23:07Z</dcterms:created>
  <dcterms:modified xsi:type="dcterms:W3CDTF">2023-06-08T05:03:09Z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